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08"/>
  <workbookPr/>
  <mc:AlternateContent xmlns:mc="http://schemas.openxmlformats.org/markup-compatibility/2006">
    <mc:Choice Requires="x15">
      <x15ac:absPath xmlns:x15ac="http://schemas.microsoft.com/office/spreadsheetml/2010/11/ac" url="/Users/shawnwade/Library/Containers/com.apple.mail/Data/Library/Mail Downloads/1DE1A72A-B961-4B7A-8BB7-C4F4F9B2ABFF/"/>
    </mc:Choice>
  </mc:AlternateContent>
  <xr:revisionPtr revIDLastSave="0" documentId="13_ncr:1_{2B1B804D-692C-5B4A-9FB3-4F6F8D0B149E}" xr6:coauthVersionLast="47" xr6:coauthVersionMax="47" xr10:uidLastSave="{00000000-0000-0000-0000-000000000000}"/>
  <bookViews>
    <workbookView xWindow="0" yWindow="500" windowWidth="20080" windowHeight="13780" tabRatio="500" xr2:uid="{00000000-000D-0000-FFFF-FFFF00000000}"/>
  </bookViews>
  <sheets>
    <sheet name="20-21 Projected Seed Cotton MYA" sheetId="3" r:id="rId1"/>
    <sheet name="PLC Payment Rate per Acre" sheetId="1" r:id="rId2"/>
  </sheets>
  <definedNames>
    <definedName name="Query_CI">#REF!</definedName>
    <definedName name="Query_CRP">#REF!</definedName>
    <definedName name="Query_CrssPrg">#REF!</definedName>
    <definedName name="Query_MILC">#REF!</definedName>
    <definedName name="Query_MLB">#REF!</definedName>
    <definedName name="Query_SURE">#REF!</definedName>
    <definedName name="Query_VarLookup">#REF!</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5" i="1" l="1"/>
  <c r="F15" i="3"/>
  <c r="F14" i="3"/>
  <c r="H14" i="3"/>
  <c r="I14" i="3"/>
  <c r="G14" i="3"/>
  <c r="G15" i="3"/>
  <c r="H15" i="3"/>
  <c r="I15" i="3"/>
  <c r="F13" i="3"/>
  <c r="H13" i="3"/>
  <c r="I13" i="3"/>
  <c r="G13" i="3"/>
  <c r="H12" i="3"/>
  <c r="G12" i="3"/>
  <c r="F12" i="3"/>
  <c r="I12" i="3"/>
  <c r="B6" i="1"/>
  <c r="C6" i="1"/>
  <c r="D6" i="1"/>
  <c r="E6" i="1"/>
  <c r="F6" i="1"/>
  <c r="G6" i="1"/>
  <c r="H6" i="1"/>
  <c r="I6" i="1"/>
  <c r="J6" i="1"/>
  <c r="K6" i="1"/>
  <c r="L6" i="1"/>
  <c r="M6" i="1"/>
  <c r="N6" i="1"/>
  <c r="O6" i="1"/>
  <c r="P6" i="1"/>
  <c r="B7" i="1"/>
  <c r="C7" i="1"/>
  <c r="D7" i="1"/>
  <c r="E7" i="1"/>
  <c r="F7" i="1"/>
  <c r="G7" i="1"/>
  <c r="H7" i="1"/>
  <c r="I7" i="1"/>
  <c r="J7" i="1"/>
  <c r="K7" i="1"/>
  <c r="L7" i="1"/>
  <c r="M7" i="1"/>
  <c r="N7" i="1"/>
  <c r="O7" i="1"/>
  <c r="P7" i="1"/>
  <c r="B8" i="1"/>
  <c r="C8" i="1"/>
  <c r="D8" i="1"/>
  <c r="E8" i="1"/>
  <c r="F8" i="1"/>
  <c r="G8" i="1"/>
  <c r="H8" i="1"/>
  <c r="I8" i="1"/>
  <c r="J8" i="1"/>
  <c r="K8" i="1"/>
  <c r="L8" i="1"/>
  <c r="M8" i="1"/>
  <c r="N8" i="1"/>
  <c r="O8" i="1"/>
  <c r="P8" i="1"/>
  <c r="B9" i="1"/>
  <c r="C9" i="1"/>
  <c r="D9" i="1"/>
  <c r="E9" i="1"/>
  <c r="F9" i="1"/>
  <c r="G9" i="1"/>
  <c r="H9" i="1"/>
  <c r="I9" i="1"/>
  <c r="J9" i="1"/>
  <c r="K9" i="1"/>
  <c r="L9" i="1"/>
  <c r="M9" i="1"/>
  <c r="N9" i="1"/>
  <c r="O9" i="1"/>
  <c r="P9" i="1"/>
  <c r="B10" i="1"/>
  <c r="C10" i="1"/>
  <c r="D10" i="1"/>
  <c r="E10" i="1"/>
  <c r="F10" i="1"/>
  <c r="G10" i="1"/>
  <c r="H10" i="1"/>
  <c r="I10" i="1"/>
  <c r="J10" i="1"/>
  <c r="K10" i="1"/>
  <c r="L10" i="1"/>
  <c r="M10" i="1"/>
  <c r="N10" i="1"/>
  <c r="O10" i="1"/>
  <c r="P10" i="1"/>
  <c r="B11" i="1"/>
  <c r="C11" i="1"/>
  <c r="D11" i="1"/>
  <c r="E11" i="1"/>
  <c r="F11" i="1"/>
  <c r="G11" i="1"/>
  <c r="H11" i="1"/>
  <c r="I11" i="1"/>
  <c r="J11" i="1"/>
  <c r="K11" i="1"/>
  <c r="L11" i="1"/>
  <c r="M11" i="1"/>
  <c r="N11" i="1"/>
  <c r="O11" i="1"/>
  <c r="P11" i="1"/>
  <c r="B12" i="1"/>
  <c r="C12" i="1"/>
  <c r="D12" i="1"/>
  <c r="E12" i="1"/>
  <c r="F12" i="1"/>
  <c r="G12" i="1"/>
  <c r="H12" i="1"/>
  <c r="I12" i="1"/>
  <c r="J12" i="1"/>
  <c r="K12" i="1"/>
  <c r="L12" i="1"/>
  <c r="M12" i="1"/>
  <c r="N12" i="1"/>
  <c r="O12" i="1"/>
  <c r="P12" i="1"/>
  <c r="B13" i="1"/>
  <c r="C13" i="1"/>
  <c r="D13" i="1"/>
  <c r="E13" i="1"/>
  <c r="F13" i="1"/>
  <c r="G13" i="1"/>
  <c r="H13" i="1"/>
  <c r="I13" i="1"/>
  <c r="J13" i="1"/>
  <c r="K13" i="1"/>
  <c r="L13" i="1"/>
  <c r="M13" i="1"/>
  <c r="N13" i="1"/>
  <c r="O13" i="1"/>
  <c r="P13" i="1"/>
  <c r="B14" i="1"/>
  <c r="C14" i="1"/>
  <c r="D14" i="1"/>
  <c r="E14" i="1"/>
  <c r="F14" i="1"/>
  <c r="G14" i="1"/>
  <c r="H14" i="1"/>
  <c r="I14" i="1"/>
  <c r="J14" i="1"/>
  <c r="K14" i="1"/>
  <c r="L14" i="1"/>
  <c r="M14" i="1"/>
  <c r="N14" i="1"/>
  <c r="O14" i="1"/>
  <c r="P14" i="1"/>
  <c r="B15" i="1"/>
  <c r="C15" i="1"/>
  <c r="D15" i="1"/>
  <c r="E15" i="1"/>
  <c r="F15" i="1"/>
  <c r="G15" i="1"/>
  <c r="H15" i="1"/>
  <c r="I15" i="1"/>
  <c r="J15" i="1"/>
  <c r="K15" i="1"/>
  <c r="L15" i="1"/>
  <c r="M15" i="1"/>
  <c r="N15" i="1"/>
  <c r="O15" i="1"/>
  <c r="P15" i="1"/>
  <c r="B16" i="1"/>
  <c r="C16" i="1"/>
  <c r="D16" i="1"/>
  <c r="E16" i="1"/>
  <c r="F16" i="1"/>
  <c r="G16" i="1"/>
  <c r="H16" i="1"/>
  <c r="I16" i="1"/>
  <c r="J16" i="1"/>
  <c r="K16" i="1"/>
  <c r="L16" i="1"/>
  <c r="M16" i="1"/>
  <c r="N16" i="1"/>
  <c r="O16" i="1"/>
  <c r="P16" i="1"/>
  <c r="B17" i="1"/>
  <c r="C17" i="1"/>
  <c r="D17" i="1"/>
  <c r="E17" i="1"/>
  <c r="F17" i="1"/>
  <c r="G17" i="1"/>
  <c r="H17" i="1"/>
  <c r="I17" i="1"/>
  <c r="J17" i="1"/>
  <c r="K17" i="1"/>
  <c r="L17" i="1"/>
  <c r="M17" i="1"/>
  <c r="N17" i="1"/>
  <c r="O17" i="1"/>
  <c r="P17" i="1"/>
  <c r="B18" i="1"/>
  <c r="C18" i="1"/>
  <c r="D18" i="1"/>
  <c r="E18" i="1"/>
  <c r="F18" i="1"/>
  <c r="G18" i="1"/>
  <c r="H18" i="1"/>
  <c r="I18" i="1"/>
  <c r="J18" i="1"/>
  <c r="K18" i="1"/>
  <c r="L18" i="1"/>
  <c r="M18" i="1"/>
  <c r="N18" i="1"/>
  <c r="O18" i="1"/>
  <c r="P18" i="1"/>
  <c r="B19" i="1"/>
  <c r="C19" i="1"/>
  <c r="D19" i="1"/>
  <c r="E19" i="1"/>
  <c r="F19" i="1"/>
  <c r="G19" i="1"/>
  <c r="H19" i="1"/>
  <c r="I19" i="1"/>
  <c r="J19" i="1"/>
  <c r="K19" i="1"/>
  <c r="L19" i="1"/>
  <c r="M19" i="1"/>
  <c r="N19" i="1"/>
  <c r="O19" i="1"/>
  <c r="P19" i="1"/>
  <c r="B20" i="1"/>
  <c r="C20" i="1"/>
  <c r="D20" i="1"/>
  <c r="E20" i="1"/>
  <c r="F20" i="1"/>
  <c r="G20" i="1"/>
  <c r="H20" i="1"/>
  <c r="I20" i="1"/>
  <c r="J20" i="1"/>
  <c r="K20" i="1"/>
  <c r="L20" i="1"/>
  <c r="M20" i="1"/>
  <c r="N20" i="1"/>
  <c r="O20" i="1"/>
  <c r="P20" i="1"/>
  <c r="B21" i="1"/>
  <c r="C21" i="1"/>
  <c r="D21" i="1"/>
  <c r="E21" i="1"/>
  <c r="F21" i="1"/>
  <c r="G21" i="1"/>
  <c r="H21" i="1"/>
  <c r="I21" i="1"/>
  <c r="J21" i="1"/>
  <c r="K21" i="1"/>
  <c r="L21" i="1"/>
  <c r="M21" i="1"/>
  <c r="N21" i="1"/>
  <c r="O21" i="1"/>
  <c r="P21" i="1"/>
  <c r="B22" i="1"/>
  <c r="C22" i="1"/>
  <c r="D22" i="1"/>
  <c r="E22" i="1"/>
  <c r="F22" i="1"/>
  <c r="G22" i="1"/>
  <c r="H22" i="1"/>
  <c r="I22" i="1"/>
  <c r="J22" i="1"/>
  <c r="K22" i="1"/>
  <c r="L22" i="1"/>
  <c r="M22" i="1"/>
  <c r="N22" i="1"/>
  <c r="O22" i="1"/>
  <c r="P22" i="1"/>
  <c r="B23" i="1"/>
  <c r="C23" i="1"/>
  <c r="D23" i="1"/>
  <c r="E23" i="1"/>
  <c r="F23" i="1"/>
  <c r="G23" i="1"/>
  <c r="H23" i="1"/>
  <c r="I23" i="1"/>
  <c r="J23" i="1"/>
  <c r="K23" i="1"/>
  <c r="L23" i="1"/>
  <c r="M23" i="1"/>
  <c r="N23" i="1"/>
  <c r="O23" i="1"/>
  <c r="P23" i="1"/>
  <c r="B24" i="1"/>
  <c r="C24" i="1"/>
  <c r="D24" i="1"/>
  <c r="E24" i="1"/>
  <c r="F24" i="1"/>
  <c r="G24" i="1"/>
  <c r="H24" i="1"/>
  <c r="I24" i="1"/>
  <c r="J24" i="1"/>
  <c r="K24" i="1"/>
  <c r="L24" i="1"/>
  <c r="M24" i="1"/>
  <c r="N24" i="1"/>
  <c r="O24" i="1"/>
  <c r="P24" i="1"/>
  <c r="B25" i="1"/>
  <c r="C25" i="1"/>
  <c r="D25" i="1"/>
  <c r="E25" i="1"/>
  <c r="F25" i="1"/>
  <c r="G25" i="1"/>
  <c r="H25" i="1"/>
  <c r="I25" i="1"/>
  <c r="J25" i="1"/>
  <c r="K25" i="1"/>
  <c r="L25" i="1"/>
  <c r="M25" i="1"/>
  <c r="N25" i="1"/>
  <c r="O25" i="1"/>
  <c r="P25" i="1"/>
  <c r="B26" i="1"/>
  <c r="C26" i="1"/>
  <c r="D26" i="1"/>
  <c r="E26" i="1"/>
  <c r="F26" i="1"/>
  <c r="G26" i="1"/>
  <c r="H26" i="1"/>
  <c r="I26" i="1"/>
  <c r="J26" i="1"/>
  <c r="K26" i="1"/>
  <c r="L26" i="1"/>
  <c r="M26" i="1"/>
  <c r="N26" i="1"/>
  <c r="O26" i="1"/>
  <c r="P26" i="1"/>
  <c r="B27" i="1"/>
  <c r="C27" i="1"/>
  <c r="D27" i="1"/>
  <c r="E27" i="1"/>
  <c r="F27" i="1"/>
  <c r="G27" i="1"/>
  <c r="H27" i="1"/>
  <c r="I27" i="1"/>
  <c r="J27" i="1"/>
  <c r="K27" i="1"/>
  <c r="L27" i="1"/>
  <c r="M27" i="1"/>
  <c r="N27" i="1"/>
  <c r="O27" i="1"/>
  <c r="P27" i="1"/>
  <c r="B28" i="1"/>
  <c r="C28" i="1"/>
  <c r="D28" i="1"/>
  <c r="E28" i="1"/>
  <c r="F28" i="1"/>
  <c r="G28" i="1"/>
  <c r="H28" i="1"/>
  <c r="I28" i="1"/>
  <c r="J28" i="1"/>
  <c r="K28" i="1"/>
  <c r="L28" i="1"/>
  <c r="M28" i="1"/>
  <c r="N28" i="1"/>
  <c r="O28" i="1"/>
  <c r="P28" i="1"/>
  <c r="B29" i="1"/>
  <c r="C29" i="1"/>
  <c r="D29" i="1"/>
  <c r="E29" i="1"/>
  <c r="F29" i="1"/>
  <c r="G29" i="1"/>
  <c r="H29" i="1"/>
  <c r="I29" i="1"/>
  <c r="J29" i="1"/>
  <c r="K29" i="1"/>
  <c r="L29" i="1"/>
  <c r="M29" i="1"/>
  <c r="N29" i="1"/>
  <c r="O29" i="1"/>
  <c r="P29" i="1"/>
  <c r="B30" i="1"/>
  <c r="C30" i="1"/>
  <c r="D30" i="1"/>
  <c r="E30" i="1"/>
  <c r="F30" i="1"/>
  <c r="G30" i="1"/>
  <c r="H30" i="1"/>
  <c r="I30" i="1"/>
  <c r="J30" i="1"/>
  <c r="K30" i="1"/>
  <c r="L30" i="1"/>
  <c r="M30" i="1"/>
  <c r="N30" i="1"/>
  <c r="O30" i="1"/>
  <c r="P30" i="1"/>
  <c r="B31" i="1"/>
  <c r="C31" i="1"/>
  <c r="D31" i="1"/>
  <c r="E31" i="1"/>
  <c r="F31" i="1"/>
  <c r="G31" i="1"/>
  <c r="H31" i="1"/>
  <c r="I31" i="1"/>
  <c r="J31" i="1"/>
  <c r="K31" i="1"/>
  <c r="L31" i="1"/>
  <c r="M31" i="1"/>
  <c r="N31" i="1"/>
  <c r="O31" i="1"/>
  <c r="P31" i="1"/>
  <c r="B32" i="1"/>
  <c r="C32" i="1"/>
  <c r="D32" i="1"/>
  <c r="E32" i="1"/>
  <c r="F32" i="1"/>
  <c r="G32" i="1"/>
  <c r="H32" i="1"/>
  <c r="I32" i="1"/>
  <c r="J32" i="1"/>
  <c r="K32" i="1"/>
  <c r="L32" i="1"/>
  <c r="M32" i="1"/>
  <c r="N32" i="1"/>
  <c r="O32" i="1"/>
  <c r="P32" i="1"/>
  <c r="B33" i="1"/>
  <c r="C33" i="1"/>
  <c r="D33" i="1"/>
  <c r="E33" i="1"/>
  <c r="F33" i="1"/>
  <c r="G33" i="1"/>
  <c r="H33" i="1"/>
  <c r="I33" i="1"/>
  <c r="J33" i="1"/>
  <c r="K33" i="1"/>
  <c r="L33" i="1"/>
  <c r="M33" i="1"/>
  <c r="N33" i="1"/>
  <c r="O33" i="1"/>
  <c r="P33" i="1"/>
  <c r="C5" i="1"/>
  <c r="D5" i="1"/>
  <c r="E5" i="1"/>
  <c r="F5" i="1"/>
  <c r="G5" i="1"/>
  <c r="H5" i="1"/>
  <c r="I5" i="1"/>
  <c r="J5" i="1"/>
  <c r="K5" i="1"/>
  <c r="L5" i="1"/>
  <c r="M5" i="1"/>
  <c r="N5" i="1"/>
  <c r="O5" i="1"/>
  <c r="P5" i="1"/>
  <c r="F11" i="3"/>
  <c r="G11" i="3"/>
  <c r="H11" i="3"/>
  <c r="I11" i="3"/>
  <c r="G10" i="3"/>
  <c r="F10" i="3"/>
  <c r="F9" i="3"/>
  <c r="F8" i="3"/>
  <c r="H10" i="3"/>
  <c r="I10" i="3"/>
  <c r="G9" i="3"/>
  <c r="G8" i="3"/>
  <c r="H8" i="3"/>
  <c r="I8" i="3"/>
  <c r="F7" i="3"/>
  <c r="H7" i="3"/>
  <c r="I7" i="3"/>
  <c r="G7" i="3"/>
  <c r="H9" i="3"/>
  <c r="I9" i="3"/>
  <c r="G6" i="3"/>
  <c r="G2" i="1"/>
  <c r="F6" i="3"/>
  <c r="H6" i="3"/>
  <c r="I6" i="3"/>
  <c r="F3" i="3"/>
  <c r="H3" i="3"/>
  <c r="I3" i="3"/>
  <c r="G3" i="3"/>
  <c r="F4" i="3"/>
  <c r="G4" i="3"/>
  <c r="F5" i="3"/>
  <c r="G5" i="3"/>
  <c r="G2" i="3"/>
  <c r="F2" i="3"/>
  <c r="H4" i="3"/>
  <c r="I4" i="3"/>
  <c r="H5" i="3"/>
  <c r="I5" i="3"/>
  <c r="H2" i="3"/>
  <c r="I2" i="3"/>
  <c r="C4" i="1"/>
  <c r="A6" i="1"/>
  <c r="A7" i="1"/>
  <c r="D4" i="1"/>
  <c r="A8" i="1"/>
  <c r="E4" i="1"/>
  <c r="A9" i="1"/>
  <c r="F4" i="1"/>
  <c r="A10" i="1"/>
  <c r="G4" i="1"/>
  <c r="H4" i="1"/>
  <c r="A11" i="1"/>
  <c r="A12" i="1"/>
  <c r="I4" i="1"/>
  <c r="A13" i="1"/>
  <c r="J4" i="1"/>
  <c r="A14" i="1"/>
  <c r="K4" i="1"/>
  <c r="L4" i="1"/>
  <c r="A15" i="1"/>
  <c r="A16" i="1"/>
  <c r="M4" i="1"/>
  <c r="A17" i="1"/>
  <c r="N4" i="1"/>
  <c r="A18" i="1"/>
  <c r="O4" i="1"/>
  <c r="P4" i="1"/>
  <c r="A19" i="1"/>
  <c r="A20" i="1"/>
  <c r="A21" i="1"/>
  <c r="A22" i="1"/>
  <c r="A23" i="1"/>
  <c r="A24" i="1"/>
  <c r="A25" i="1"/>
  <c r="A26" i="1"/>
  <c r="A27" i="1"/>
  <c r="A28" i="1"/>
  <c r="A29" i="1"/>
  <c r="A30" i="1"/>
  <c r="A31" i="1"/>
  <c r="A32" i="1"/>
  <c r="A33" i="1"/>
</calcChain>
</file>

<file path=xl/sharedStrings.xml><?xml version="1.0" encoding="utf-8"?>
<sst xmlns="http://schemas.openxmlformats.org/spreadsheetml/2006/main" count="32" uniqueCount="31">
  <si>
    <t>Seed Cotton Floor</t>
  </si>
  <si>
    <t>Seed Cotton Pymt Yield</t>
  </si>
  <si>
    <t>Lint Payment Yield</t>
  </si>
  <si>
    <t>Reference Price</t>
  </si>
  <si>
    <t>Month</t>
  </si>
  <si>
    <t>WASDE Upland Cotton Lint Price ($/lb)</t>
  </si>
  <si>
    <t>ERS Cottonseed Price ($/lb)</t>
  </si>
  <si>
    <t>Upland Lint Production (1000 lbs)</t>
  </si>
  <si>
    <t>Cottonseed Production (1000 lbs)</t>
  </si>
  <si>
    <t>Seed Cotton Price ($/lb)</t>
  </si>
  <si>
    <t>Aug</t>
  </si>
  <si>
    <t>Sep</t>
  </si>
  <si>
    <t>Oct</t>
  </si>
  <si>
    <t>Nov</t>
  </si>
  <si>
    <t>Dec</t>
  </si>
  <si>
    <t>Jan</t>
  </si>
  <si>
    <t>Feb</t>
  </si>
  <si>
    <t>Mar</t>
  </si>
  <si>
    <t>Apr</t>
  </si>
  <si>
    <t>May</t>
  </si>
  <si>
    <t>June</t>
  </si>
  <si>
    <t>Jul</t>
  </si>
  <si>
    <t>PLC Projected Payment Rate</t>
  </si>
  <si>
    <t xml:space="preserve">Lint Factor Ratio </t>
  </si>
  <si>
    <t>Seed Factor Ratio</t>
  </si>
  <si>
    <t>* Payment per base acre caclulated for combinations of the lint and cottonseed price given an assumed payment yield. Payment per base acre is determined as Payment Rate per pound multiplied by Payment Yield in pounds multiplied by 85%.</t>
  </si>
  <si>
    <t>Lint Price MYA ($/lb)</t>
  </si>
  <si>
    <t>Cottonseed MYA Price ($/ton)</t>
  </si>
  <si>
    <t>Seed Cotton Projected PLC Payment Rate per Base Acre Example*</t>
  </si>
  <si>
    <t>* Seed Cotton price is a weighted average of upland cotton lint price and cottonseed price. Sample calculations based on weights of 0.4281 applied to lint price and 0.5719 applied to cottonseed price. Actual weights vary by year based on actual production of upland lint and cottonseed.</t>
  </si>
  <si>
    <t>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</si>
</sst>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quot;$&quot;#,##0"/>
    <numFmt numFmtId="165" formatCode="&quot;$&quot;#,##0.00"/>
    <numFmt numFmtId="166" formatCode="&quot;$&quot;#,##0.0000_);\(&quot;$&quot;#,##0.0000\)"/>
    <numFmt numFmtId="167" formatCode="_(* #,##0_);_(* \(#,##0\);_(* &quot;-&quot;??_);_(@_)"/>
    <numFmt numFmtId="168" formatCode="_(&quot;$&quot;* #,##0.0000_);_(&quot;$&quot;* \(#,##0.0000\);_(&quot;$&quot;* &quot;-&quot;??_);_(@_)"/>
    <numFmt numFmtId="169" formatCode="0.0000"/>
    <numFmt numFmtId="170" formatCode="_(&quot;$&quot;* #,##0.0000_);_(&quot;$&quot;* \(#,##0.0000\);_(&quot;$&quot;* &quot;-&quot;????_);_(@_)"/>
  </numFmts>
  <fonts count="7" x14ac:knownFonts="1">
    <font>
      <sz val="11"/>
      <color theme="1"/>
      <name val="Calibri"/>
      <family val="2"/>
      <scheme val="minor"/>
    </font>
    <font>
      <sz val="12"/>
      <color theme="1"/>
      <name val="Arial"/>
      <family val="2"/>
    </font>
    <font>
      <sz val="8"/>
      <name val="Calibri"/>
      <family val="2"/>
      <scheme val="minor"/>
    </font>
    <font>
      <sz val="11"/>
      <color theme="1"/>
      <name val="Calibri"/>
      <family val="2"/>
      <scheme val="minor"/>
    </font>
    <font>
      <sz val="12"/>
      <color theme="1"/>
      <name val="Times New Roman"/>
      <family val="1"/>
    </font>
    <font>
      <b/>
      <sz val="12"/>
      <color rgb="FFFF0000"/>
      <name val="Times New Roman"/>
      <family val="1"/>
    </font>
    <font>
      <b/>
      <sz val="12"/>
      <color theme="1"/>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rgb="FFFFFF00"/>
        <bgColor indexed="64"/>
      </patternFill>
    </fill>
    <fill>
      <patternFill patternType="solid">
        <fgColor theme="0" tint="-0.249977111117893"/>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thin">
        <color auto="1"/>
      </right>
      <top/>
      <bottom style="thin">
        <color auto="1"/>
      </bottom>
      <diagonal/>
    </border>
  </borders>
  <cellStyleXfs count="5">
    <xf numFmtId="0" fontId="0" fillId="0" borderId="0"/>
    <xf numFmtId="0" fontId="1" fillId="0" borderId="0"/>
    <xf numFmtId="9" fontId="1"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cellStyleXfs>
  <cellXfs count="40">
    <xf numFmtId="0" fontId="0" fillId="0" borderId="0" xfId="0"/>
    <xf numFmtId="0" fontId="4" fillId="0" borderId="0" xfId="0" applyFont="1"/>
    <xf numFmtId="0" fontId="4" fillId="0" borderId="0" xfId="0" applyFont="1" applyAlignment="1">
      <alignment horizontal="center"/>
    </xf>
    <xf numFmtId="167" fontId="4" fillId="0" borderId="0" xfId="3" applyNumberFormat="1" applyFont="1"/>
    <xf numFmtId="0" fontId="5" fillId="3" borderId="0" xfId="0" applyFont="1" applyFill="1" applyAlignment="1">
      <alignment horizontal="right"/>
    </xf>
    <xf numFmtId="166" fontId="5" fillId="3" borderId="0" xfId="0" applyNumberFormat="1" applyFont="1" applyFill="1" applyAlignment="1"/>
    <xf numFmtId="0" fontId="5" fillId="3" borderId="0" xfId="0" applyFont="1" applyFill="1"/>
    <xf numFmtId="0" fontId="5" fillId="3" borderId="0" xfId="0" applyFont="1" applyFill="1" applyProtection="1"/>
    <xf numFmtId="0" fontId="4" fillId="3" borderId="0" xfId="0" applyFont="1" applyFill="1" applyProtection="1"/>
    <xf numFmtId="3" fontId="5" fillId="3" borderId="0" xfId="0" applyNumberFormat="1" applyFont="1" applyFill="1" applyProtection="1"/>
    <xf numFmtId="0" fontId="4" fillId="3" borderId="0" xfId="0" applyFont="1" applyFill="1"/>
    <xf numFmtId="0" fontId="4" fillId="2" borderId="0" xfId="0" applyFont="1" applyFill="1" applyAlignment="1">
      <alignment horizontal="center"/>
    </xf>
    <xf numFmtId="0" fontId="6" fillId="2" borderId="0" xfId="0" applyFont="1" applyFill="1" applyAlignment="1">
      <alignment horizontal="center"/>
    </xf>
    <xf numFmtId="164" fontId="6" fillId="2" borderId="0" xfId="0" applyNumberFormat="1" applyFont="1" applyFill="1" applyAlignment="1">
      <alignment horizontal="center"/>
    </xf>
    <xf numFmtId="165" fontId="6" fillId="2" borderId="0" xfId="0" applyNumberFormat="1" applyFont="1" applyFill="1" applyAlignment="1">
      <alignment horizontal="center"/>
    </xf>
    <xf numFmtId="164" fontId="6" fillId="0" borderId="0" xfId="0" applyNumberFormat="1" applyFont="1" applyAlignment="1">
      <alignment horizontal="center"/>
    </xf>
    <xf numFmtId="0" fontId="4" fillId="0" borderId="0" xfId="0" quotePrefix="1" applyFont="1" applyAlignment="1">
      <alignment horizontal="left" vertical="center" wrapText="1"/>
    </xf>
    <xf numFmtId="0" fontId="4" fillId="0" borderId="0" xfId="0" quotePrefix="1" applyFont="1" applyAlignment="1">
      <alignment vertical="center" wrapText="1"/>
    </xf>
    <xf numFmtId="0" fontId="0" fillId="0" borderId="0" xfId="0" quotePrefix="1" applyAlignment="1">
      <alignment vertical="center" wrapText="1"/>
    </xf>
    <xf numFmtId="168" fontId="4" fillId="0" borderId="1" xfId="4" applyNumberFormat="1" applyFont="1" applyBorder="1"/>
    <xf numFmtId="167" fontId="4" fillId="0" borderId="1" xfId="3" applyNumberFormat="1" applyFont="1" applyBorder="1"/>
    <xf numFmtId="169" fontId="4" fillId="0" borderId="1" xfId="0" applyNumberFormat="1" applyFont="1" applyBorder="1"/>
    <xf numFmtId="168" fontId="4" fillId="0" borderId="1" xfId="0" applyNumberFormat="1" applyFont="1" applyBorder="1"/>
    <xf numFmtId="0" fontId="6" fillId="0" borderId="1" xfId="0" applyFont="1" applyBorder="1"/>
    <xf numFmtId="0" fontId="6" fillId="0" borderId="3" xfId="0" applyFont="1" applyBorder="1"/>
    <xf numFmtId="168" fontId="4" fillId="0" borderId="3" xfId="4" applyNumberFormat="1" applyFont="1" applyBorder="1"/>
    <xf numFmtId="167" fontId="4" fillId="0" borderId="3" xfId="3" applyNumberFormat="1" applyFont="1" applyBorder="1"/>
    <xf numFmtId="169" fontId="4" fillId="0" borderId="3" xfId="0" applyNumberFormat="1" applyFont="1" applyBorder="1"/>
    <xf numFmtId="168" fontId="4" fillId="0" borderId="3" xfId="0" applyNumberFormat="1" applyFont="1" applyBorder="1"/>
    <xf numFmtId="0" fontId="6" fillId="0" borderId="2" xfId="0" applyFont="1" applyBorder="1" applyAlignment="1">
      <alignment horizontal="center" vertical="center" wrapText="1"/>
    </xf>
    <xf numFmtId="3" fontId="5" fillId="4" borderId="0" xfId="0" applyNumberFormat="1" applyFont="1" applyFill="1" applyProtection="1">
      <protection locked="0"/>
    </xf>
    <xf numFmtId="1" fontId="5" fillId="3" borderId="0" xfId="0" applyNumberFormat="1" applyFont="1" applyFill="1" applyProtection="1"/>
    <xf numFmtId="170" fontId="4" fillId="0" borderId="0" xfId="0" applyNumberFormat="1" applyFont="1"/>
    <xf numFmtId="43" fontId="4" fillId="0" borderId="0" xfId="3" applyFont="1"/>
    <xf numFmtId="43" fontId="4" fillId="0" borderId="0" xfId="0" applyNumberFormat="1" applyFont="1"/>
    <xf numFmtId="167" fontId="4" fillId="0" borderId="0" xfId="0" applyNumberFormat="1" applyFont="1"/>
    <xf numFmtId="169" fontId="4" fillId="0" borderId="0" xfId="0" applyNumberFormat="1" applyFont="1"/>
    <xf numFmtId="0" fontId="4" fillId="0" borderId="0" xfId="0" quotePrefix="1" applyFont="1" applyAlignment="1">
      <alignment horizontal="left" vertical="center" wrapText="1"/>
    </xf>
    <xf numFmtId="0" fontId="6" fillId="2" borderId="0" xfId="0" applyFont="1" applyFill="1" applyAlignment="1">
      <alignment horizontal="center"/>
    </xf>
    <xf numFmtId="0" fontId="6" fillId="5" borderId="0" xfId="0" applyFont="1" applyFill="1" applyAlignment="1">
      <alignment horizontal="center"/>
    </xf>
  </cellXfs>
  <cellStyles count="5">
    <cellStyle name="Comma" xfId="3" builtinId="3"/>
    <cellStyle name="Currency" xfId="4" builtinId="4"/>
    <cellStyle name="Normal" xfId="0" builtinId="0"/>
    <cellStyle name="Normal 2" xfId="1" xr:uid="{00000000-0005-0000-0000-000002000000}"/>
    <cellStyle name="Percent 2" xfId="2" xr:uid="{00000000-0005-0000-0000-000003000000}"/>
  </cellStyles>
  <dxfs count="5">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6BFD67-52C8-3A4B-8FD8-23714887CC4F}">
  <dimension ref="A1:N23"/>
  <sheetViews>
    <sheetView tabSelected="1" zoomScale="130" zoomScaleNormal="130" workbookViewId="0"/>
  </sheetViews>
  <sheetFormatPr baseColWidth="10" defaultRowHeight="16" x14ac:dyDescent="0.2"/>
  <cols>
    <col min="1" max="1" width="7.1640625" style="1" customWidth="1"/>
    <col min="2" max="3" width="11.83203125" style="1" customWidth="1"/>
    <col min="4" max="4" width="19.83203125" style="1" bestFit="1" customWidth="1"/>
    <col min="5" max="5" width="17.6640625" style="1" bestFit="1" customWidth="1"/>
    <col min="6" max="6" width="11.83203125" style="1" customWidth="1"/>
    <col min="7" max="7" width="16.6640625" style="1" bestFit="1" customWidth="1"/>
    <col min="8" max="9" width="11.83203125" style="1" customWidth="1"/>
    <col min="10" max="13" width="10.83203125" style="1"/>
    <col min="14" max="14" width="16.6640625" style="1" bestFit="1" customWidth="1"/>
    <col min="15" max="16384" width="10.83203125" style="1"/>
  </cols>
  <sheetData>
    <row r="1" spans="1:14" ht="69" thickBot="1" x14ac:dyDescent="0.25">
      <c r="A1" s="29" t="s">
        <v>4</v>
      </c>
      <c r="B1" s="29" t="s">
        <v>5</v>
      </c>
      <c r="C1" s="29" t="s">
        <v>6</v>
      </c>
      <c r="D1" s="29" t="s">
        <v>7</v>
      </c>
      <c r="E1" s="29" t="s">
        <v>8</v>
      </c>
      <c r="F1" s="29" t="s">
        <v>23</v>
      </c>
      <c r="G1" s="29" t="s">
        <v>24</v>
      </c>
      <c r="H1" s="29" t="s">
        <v>9</v>
      </c>
      <c r="I1" s="29" t="s">
        <v>22</v>
      </c>
    </row>
    <row r="2" spans="1:14" x14ac:dyDescent="0.2">
      <c r="A2" s="24" t="s">
        <v>10</v>
      </c>
      <c r="B2" s="25">
        <v>0.59</v>
      </c>
      <c r="C2" s="25">
        <v>7.7499999999999999E-2</v>
      </c>
      <c r="D2" s="26">
        <v>8412000</v>
      </c>
      <c r="E2" s="26">
        <v>11060000</v>
      </c>
      <c r="F2" s="27">
        <f>(D2/(D2+E2))</f>
        <v>0.43200493015612162</v>
      </c>
      <c r="G2" s="27">
        <f>(E2/(D2+E2))</f>
        <v>0.56799506984387838</v>
      </c>
      <c r="H2" s="25">
        <f>((F2*B2)+(G2*C2))</f>
        <v>0.29890252670501227</v>
      </c>
      <c r="I2" s="28">
        <f>0.367-H2</f>
        <v>6.809747329498772E-2</v>
      </c>
    </row>
    <row r="3" spans="1:14" x14ac:dyDescent="0.2">
      <c r="A3" s="23" t="s">
        <v>11</v>
      </c>
      <c r="B3" s="19">
        <v>0.59</v>
      </c>
      <c r="C3" s="19">
        <v>0.09</v>
      </c>
      <c r="D3" s="20">
        <v>8190720</v>
      </c>
      <c r="E3" s="20">
        <v>10446000</v>
      </c>
      <c r="F3" s="21">
        <f t="shared" ref="F3:F7" si="0">(D3/(D3+E3))</f>
        <v>0.43949364480445058</v>
      </c>
      <c r="G3" s="21">
        <f t="shared" ref="G3:G5" si="1">(E3/(D3+E3))</f>
        <v>0.56050635519554948</v>
      </c>
      <c r="H3" s="19">
        <f t="shared" ref="H3:H5" si="2">((F3*B3)+(G3*C3))</f>
        <v>0.30974682240222529</v>
      </c>
      <c r="I3" s="22">
        <f t="shared" ref="I3:I7" si="3">0.367-H3</f>
        <v>5.7253177597774707E-2</v>
      </c>
    </row>
    <row r="4" spans="1:14" x14ac:dyDescent="0.2">
      <c r="A4" s="23" t="s">
        <v>12</v>
      </c>
      <c r="B4" s="19">
        <v>0.61</v>
      </c>
      <c r="C4" s="19">
        <v>0.1</v>
      </c>
      <c r="D4" s="20">
        <v>7920000</v>
      </c>
      <c r="E4" s="20">
        <v>10426000</v>
      </c>
      <c r="F4" s="21">
        <f t="shared" si="0"/>
        <v>0.43170173334786877</v>
      </c>
      <c r="G4" s="21">
        <f t="shared" si="1"/>
        <v>0.56829826665213123</v>
      </c>
      <c r="H4" s="19">
        <f t="shared" si="2"/>
        <v>0.32016788400741308</v>
      </c>
      <c r="I4" s="22">
        <f t="shared" si="3"/>
        <v>4.6832115992586909E-2</v>
      </c>
    </row>
    <row r="5" spans="1:14" x14ac:dyDescent="0.2">
      <c r="A5" s="23" t="s">
        <v>13</v>
      </c>
      <c r="B5" s="19">
        <v>0.64</v>
      </c>
      <c r="C5" s="19">
        <v>9.5000000000000001E-2</v>
      </c>
      <c r="D5" s="20">
        <v>7936800</v>
      </c>
      <c r="E5" s="20">
        <v>10460934</v>
      </c>
      <c r="F5" s="21">
        <f t="shared" si="0"/>
        <v>0.43140095405227624</v>
      </c>
      <c r="G5" s="21">
        <f t="shared" si="1"/>
        <v>0.56859904594772381</v>
      </c>
      <c r="H5" s="19">
        <f t="shared" si="2"/>
        <v>0.33011351995849059</v>
      </c>
      <c r="I5" s="22">
        <f t="shared" si="3"/>
        <v>3.6886480041509406E-2</v>
      </c>
    </row>
    <row r="6" spans="1:14" x14ac:dyDescent="0.2">
      <c r="A6" s="23" t="s">
        <v>14</v>
      </c>
      <c r="B6" s="19">
        <v>0.65</v>
      </c>
      <c r="C6" s="19">
        <v>9.5000000000000001E-2</v>
      </c>
      <c r="D6" s="20">
        <v>7389600</v>
      </c>
      <c r="E6" s="20">
        <v>9774000</v>
      </c>
      <c r="F6" s="21">
        <f t="shared" si="0"/>
        <v>0.43053904775221979</v>
      </c>
      <c r="G6" s="21">
        <f t="shared" ref="G6:G11" si="4">(E6/(D6+E6))</f>
        <v>0.56946095224778015</v>
      </c>
      <c r="H6" s="19">
        <f t="shared" ref="H6:H7" si="5">((F6*B6)+(G6*C6))</f>
        <v>0.33394917150248199</v>
      </c>
      <c r="I6" s="22">
        <f t="shared" si="3"/>
        <v>3.3050828497518003E-2</v>
      </c>
    </row>
    <row r="7" spans="1:14" x14ac:dyDescent="0.2">
      <c r="A7" s="23" t="s">
        <v>15</v>
      </c>
      <c r="B7" s="19">
        <v>0.68</v>
      </c>
      <c r="C7" s="19">
        <v>9.5000000000000001E-2</v>
      </c>
      <c r="D7" s="20">
        <v>6912480</v>
      </c>
      <c r="E7" s="20">
        <v>9174000</v>
      </c>
      <c r="F7" s="21">
        <f t="shared" si="0"/>
        <v>0.42970743133364164</v>
      </c>
      <c r="G7" s="21">
        <f t="shared" si="4"/>
        <v>0.57029256866635836</v>
      </c>
      <c r="H7" s="19">
        <f t="shared" si="5"/>
        <v>0.34637884733018037</v>
      </c>
      <c r="I7" s="22">
        <f t="shared" si="3"/>
        <v>2.062115266981962E-2</v>
      </c>
    </row>
    <row r="8" spans="1:14" x14ac:dyDescent="0.2">
      <c r="A8" s="23" t="s">
        <v>16</v>
      </c>
      <c r="B8" s="19">
        <v>0.68</v>
      </c>
      <c r="C8" s="19">
        <v>9.5000000000000001E-2</v>
      </c>
      <c r="D8" s="20">
        <v>6912480</v>
      </c>
      <c r="E8" s="20">
        <v>9174000</v>
      </c>
      <c r="F8" s="21">
        <f t="shared" ref="F8:F13" si="6">(D8/(D8+E8))</f>
        <v>0.42970743133364164</v>
      </c>
      <c r="G8" s="21">
        <f t="shared" si="4"/>
        <v>0.57029256866635836</v>
      </c>
      <c r="H8" s="19">
        <f t="shared" ref="H8:H9" si="7">((F8*B8)+(G8*C8))</f>
        <v>0.34637884733018037</v>
      </c>
      <c r="I8" s="22">
        <f t="shared" ref="I8" si="8">0.367-H8</f>
        <v>2.062115266981962E-2</v>
      </c>
    </row>
    <row r="9" spans="1:14" x14ac:dyDescent="0.2">
      <c r="A9" s="23" t="s">
        <v>17</v>
      </c>
      <c r="B9" s="19">
        <v>0.69</v>
      </c>
      <c r="C9" s="19">
        <v>9.5000000000000001E-2</v>
      </c>
      <c r="D9" s="20">
        <v>6799200</v>
      </c>
      <c r="E9" s="20">
        <v>9174000</v>
      </c>
      <c r="F9" s="21">
        <f t="shared" si="6"/>
        <v>0.42566298550071369</v>
      </c>
      <c r="G9" s="21">
        <f t="shared" si="4"/>
        <v>0.57433701449928631</v>
      </c>
      <c r="H9" s="19">
        <f t="shared" si="7"/>
        <v>0.3482694763729246</v>
      </c>
      <c r="I9" s="22">
        <f>0.367-H9</f>
        <v>1.8730523627075391E-2</v>
      </c>
    </row>
    <row r="10" spans="1:14" x14ac:dyDescent="0.2">
      <c r="A10" s="23" t="s">
        <v>18</v>
      </c>
      <c r="B10" s="19">
        <v>0.68</v>
      </c>
      <c r="C10" s="19">
        <v>9.7500000000000003E-2</v>
      </c>
      <c r="D10" s="20">
        <v>6799200</v>
      </c>
      <c r="E10" s="20">
        <v>9174000</v>
      </c>
      <c r="F10" s="21">
        <f t="shared" si="6"/>
        <v>0.42566298550071369</v>
      </c>
      <c r="G10" s="21">
        <f t="shared" si="4"/>
        <v>0.57433701449928631</v>
      </c>
      <c r="H10" s="19">
        <f t="shared" ref="H10:H11" si="9">((F10*B10)+(G10*C10))</f>
        <v>0.34544868905416576</v>
      </c>
      <c r="I10" s="22">
        <f>0.367-H10</f>
        <v>2.1551310945834234E-2</v>
      </c>
      <c r="N10" s="33"/>
    </row>
    <row r="11" spans="1:14" x14ac:dyDescent="0.2">
      <c r="A11" s="23" t="s">
        <v>19</v>
      </c>
      <c r="B11" s="19">
        <v>0.68</v>
      </c>
      <c r="C11" s="19">
        <v>9.2499999999999999E-2</v>
      </c>
      <c r="D11" s="20">
        <v>6749280</v>
      </c>
      <c r="E11" s="20">
        <v>9018000</v>
      </c>
      <c r="F11" s="21">
        <f t="shared" si="6"/>
        <v>0.42805607561989134</v>
      </c>
      <c r="G11" s="21">
        <f t="shared" si="4"/>
        <v>0.57194392438010866</v>
      </c>
      <c r="H11" s="19">
        <f t="shared" si="9"/>
        <v>0.34398294442668614</v>
      </c>
      <c r="I11" s="19">
        <f>0.367-H11</f>
        <v>2.3017055573313849E-2</v>
      </c>
      <c r="N11" s="34"/>
    </row>
    <row r="12" spans="1:14" x14ac:dyDescent="0.2">
      <c r="A12" s="23" t="s">
        <v>20</v>
      </c>
      <c r="B12" s="19">
        <v>0.67</v>
      </c>
      <c r="C12" s="19">
        <v>9.2499999999999999E-2</v>
      </c>
      <c r="D12" s="20">
        <v>6749280</v>
      </c>
      <c r="E12" s="20">
        <v>9018000</v>
      </c>
      <c r="F12" s="21">
        <f t="shared" si="6"/>
        <v>0.42805607561989134</v>
      </c>
      <c r="G12" s="21">
        <f>(E12/(D12+E12))</f>
        <v>0.57194392438010866</v>
      </c>
      <c r="H12" s="19">
        <f>((F12*B12)+(G12*C12))</f>
        <v>0.33970238367048727</v>
      </c>
      <c r="I12" s="19">
        <f>0.367-H12</f>
        <v>2.7297616329512719E-2</v>
      </c>
    </row>
    <row r="13" spans="1:14" x14ac:dyDescent="0.2">
      <c r="A13" s="23" t="s">
        <v>21</v>
      </c>
      <c r="B13" s="19">
        <v>0.66500000000000004</v>
      </c>
      <c r="C13" s="19">
        <v>9.2499999999999999E-2</v>
      </c>
      <c r="D13" s="20">
        <v>6749280</v>
      </c>
      <c r="E13" s="20">
        <v>9018000</v>
      </c>
      <c r="F13" s="21">
        <f t="shared" si="6"/>
        <v>0.42805607561989134</v>
      </c>
      <c r="G13" s="21">
        <f>(E13/(D13+E13))</f>
        <v>0.57194392438010866</v>
      </c>
      <c r="H13" s="19">
        <f>((F13*B13)+(G13*C13))</f>
        <v>0.33756210329238778</v>
      </c>
      <c r="I13" s="19">
        <f>0.367-H13</f>
        <v>2.943789670761221E-2</v>
      </c>
    </row>
    <row r="14" spans="1:14" x14ac:dyDescent="0.2">
      <c r="A14" s="23" t="s">
        <v>10</v>
      </c>
      <c r="B14" s="19">
        <v>0.66500000000000004</v>
      </c>
      <c r="C14" s="19">
        <v>9.2499999999999999E-2</v>
      </c>
      <c r="D14" s="20">
        <v>6749280</v>
      </c>
      <c r="E14" s="20">
        <v>9018000</v>
      </c>
      <c r="F14" s="21">
        <f t="shared" ref="F14" si="10">(D14/(D14+E14))</f>
        <v>0.42805607561989134</v>
      </c>
      <c r="G14" s="21">
        <f t="shared" ref="G14:G15" si="11">(E14/(D14+E14))</f>
        <v>0.57194392438010866</v>
      </c>
      <c r="H14" s="19">
        <f t="shared" ref="H14:H15" si="12">((F14*B14)+(G14*C14))</f>
        <v>0.33756210329238778</v>
      </c>
      <c r="I14" s="19">
        <f t="shared" ref="I14:I15" si="13">0.367-H14</f>
        <v>2.943789670761221E-2</v>
      </c>
    </row>
    <row r="15" spans="1:14" x14ac:dyDescent="0.2">
      <c r="A15" s="23" t="s">
        <v>30</v>
      </c>
      <c r="B15" s="19">
        <v>0.66300000000000003</v>
      </c>
      <c r="C15" s="19">
        <v>9.7000000000000003E-2</v>
      </c>
      <c r="D15" s="20">
        <v>6749280</v>
      </c>
      <c r="E15" s="20">
        <v>9018000</v>
      </c>
      <c r="F15" s="21">
        <f>(D15/(D15+E15))</f>
        <v>0.42805607561989134</v>
      </c>
      <c r="G15" s="21">
        <f t="shared" si="11"/>
        <v>0.57194392438010866</v>
      </c>
      <c r="H15" s="19">
        <f t="shared" si="12"/>
        <v>0.33927973880085854</v>
      </c>
      <c r="I15" s="19">
        <f t="shared" si="13"/>
        <v>2.7720261199141449E-2</v>
      </c>
    </row>
    <row r="16" spans="1:14" x14ac:dyDescent="0.2">
      <c r="D16" s="34"/>
      <c r="G16" s="33"/>
    </row>
    <row r="17" spans="3:5" x14ac:dyDescent="0.2">
      <c r="C17" s="32"/>
      <c r="D17" s="3"/>
    </row>
    <row r="18" spans="3:5" x14ac:dyDescent="0.2">
      <c r="C18" s="32"/>
      <c r="D18" s="35"/>
      <c r="E18" s="35"/>
    </row>
    <row r="19" spans="3:5" x14ac:dyDescent="0.2">
      <c r="C19" s="36"/>
      <c r="D19" s="32"/>
      <c r="E19" s="35"/>
    </row>
    <row r="20" spans="3:5" x14ac:dyDescent="0.2">
      <c r="C20" s="32"/>
      <c r="D20" s="33"/>
    </row>
    <row r="21" spans="3:5" x14ac:dyDescent="0.2">
      <c r="E21" s="33"/>
    </row>
    <row r="22" spans="3:5" x14ac:dyDescent="0.2">
      <c r="D22" s="34"/>
      <c r="E22" s="34"/>
    </row>
    <row r="23" spans="3:5" x14ac:dyDescent="0.2">
      <c r="D23" s="34"/>
    </row>
  </sheetData>
  <sheetProtection algorithmName="SHA-512" hashValue="n6N0uc/rQTleQFQ450Lc90X9Vq6lGDyZ8GhF7wowz6lEoK/4ApwKZbOVt9vRLqozfXs6xx3Fw6T8AdXoyDv4JA==" saltValue="P7/jX/54puWV4HwlN22Rbw=="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41"/>
  <sheetViews>
    <sheetView zoomScale="130" zoomScaleNormal="130" workbookViewId="0">
      <pane xSplit="1" ySplit="4" topLeftCell="B5" activePane="bottomRight" state="frozen"/>
      <selection pane="topRight" activeCell="B1" sqref="B1"/>
      <selection pane="bottomLeft" activeCell="A5" sqref="A5"/>
      <selection pane="bottomRight" activeCell="A2" sqref="A1:A1048576"/>
    </sheetView>
  </sheetViews>
  <sheetFormatPr baseColWidth="10" defaultColWidth="8.83203125" defaultRowHeight="16" x14ac:dyDescent="0.2"/>
  <cols>
    <col min="1" max="1" width="20.5" style="2" bestFit="1" customWidth="1"/>
    <col min="2" max="17" width="15.33203125" style="1" customWidth="1"/>
    <col min="18" max="16384" width="8.83203125" style="1"/>
  </cols>
  <sheetData>
    <row r="1" spans="1:16" x14ac:dyDescent="0.2">
      <c r="A1" s="39" t="s">
        <v>28</v>
      </c>
      <c r="B1" s="39"/>
      <c r="C1" s="39"/>
      <c r="D1" s="39"/>
      <c r="E1" s="39"/>
      <c r="F1" s="39"/>
      <c r="G1" s="39"/>
      <c r="H1" s="39"/>
      <c r="I1" s="39"/>
      <c r="J1" s="39"/>
      <c r="K1" s="39"/>
      <c r="L1" s="39"/>
      <c r="M1" s="39"/>
      <c r="N1" s="39"/>
      <c r="O1" s="39"/>
      <c r="P1" s="39"/>
    </row>
    <row r="2" spans="1:16" x14ac:dyDescent="0.2">
      <c r="A2" s="4" t="s">
        <v>3</v>
      </c>
      <c r="B2" s="4"/>
      <c r="C2" s="5">
        <v>0.36699999999999999</v>
      </c>
      <c r="D2" s="5"/>
      <c r="E2" s="6" t="s">
        <v>2</v>
      </c>
      <c r="F2" s="6"/>
      <c r="G2" s="31">
        <f>L2/2.4</f>
        <v>500</v>
      </c>
      <c r="H2" s="10"/>
      <c r="I2" s="7" t="s">
        <v>1</v>
      </c>
      <c r="J2" s="8"/>
      <c r="K2" s="9"/>
      <c r="L2" s="30">
        <v>1200</v>
      </c>
      <c r="M2" s="10"/>
      <c r="N2" s="5" t="s">
        <v>0</v>
      </c>
      <c r="O2" s="10"/>
      <c r="P2" s="5">
        <v>0.25</v>
      </c>
    </row>
    <row r="3" spans="1:16" x14ac:dyDescent="0.2">
      <c r="A3" s="11"/>
      <c r="B3" s="38" t="s">
        <v>27</v>
      </c>
      <c r="C3" s="38"/>
      <c r="D3" s="38"/>
      <c r="E3" s="38"/>
      <c r="F3" s="38"/>
      <c r="G3" s="38"/>
      <c r="H3" s="38"/>
      <c r="I3" s="38"/>
      <c r="J3" s="38"/>
      <c r="K3" s="38"/>
      <c r="L3" s="38"/>
      <c r="M3" s="38"/>
      <c r="N3" s="38"/>
      <c r="O3" s="38"/>
      <c r="P3" s="38"/>
    </row>
    <row r="4" spans="1:16" x14ac:dyDescent="0.2">
      <c r="A4" s="12" t="s">
        <v>26</v>
      </c>
      <c r="B4" s="13">
        <v>140</v>
      </c>
      <c r="C4" s="13">
        <f t="shared" ref="C4:P4" si="0">B4+10</f>
        <v>150</v>
      </c>
      <c r="D4" s="13">
        <f t="shared" si="0"/>
        <v>160</v>
      </c>
      <c r="E4" s="13">
        <f t="shared" si="0"/>
        <v>170</v>
      </c>
      <c r="F4" s="13">
        <f t="shared" si="0"/>
        <v>180</v>
      </c>
      <c r="G4" s="13">
        <f t="shared" si="0"/>
        <v>190</v>
      </c>
      <c r="H4" s="13">
        <f t="shared" si="0"/>
        <v>200</v>
      </c>
      <c r="I4" s="13">
        <f t="shared" si="0"/>
        <v>210</v>
      </c>
      <c r="J4" s="13">
        <f t="shared" si="0"/>
        <v>220</v>
      </c>
      <c r="K4" s="13">
        <f t="shared" si="0"/>
        <v>230</v>
      </c>
      <c r="L4" s="13">
        <f t="shared" si="0"/>
        <v>240</v>
      </c>
      <c r="M4" s="13">
        <f t="shared" si="0"/>
        <v>250</v>
      </c>
      <c r="N4" s="13">
        <f t="shared" si="0"/>
        <v>260</v>
      </c>
      <c r="O4" s="13">
        <f t="shared" si="0"/>
        <v>270</v>
      </c>
      <c r="P4" s="13">
        <f t="shared" si="0"/>
        <v>280</v>
      </c>
    </row>
    <row r="5" spans="1:16" x14ac:dyDescent="0.2">
      <c r="A5" s="14">
        <v>0.5</v>
      </c>
      <c r="B5" s="15">
        <f>MAX(0,$C$2-MAX(0.4281*$A5+0.5719*B$4/2000,$P$2))*$L$2*0.85</f>
        <v>115.17533999999998</v>
      </c>
      <c r="C5" s="15">
        <f t="shared" ref="C5:P20" si="1">MAX(0,$C$2-MAX(0.4281*$A5+0.5719*C$4/2000,$P$2))*$L$2*0.85</f>
        <v>112.25865000000003</v>
      </c>
      <c r="D5" s="15">
        <f t="shared" si="1"/>
        <v>109.34196000000001</v>
      </c>
      <c r="E5" s="15">
        <f t="shared" si="1"/>
        <v>106.42527</v>
      </c>
      <c r="F5" s="15">
        <f t="shared" si="1"/>
        <v>103.50857999999998</v>
      </c>
      <c r="G5" s="15">
        <f t="shared" si="1"/>
        <v>100.59189000000002</v>
      </c>
      <c r="H5" s="15">
        <f t="shared" si="1"/>
        <v>97.675200000000018</v>
      </c>
      <c r="I5" s="15">
        <f t="shared" si="1"/>
        <v>94.758509999999987</v>
      </c>
      <c r="J5" s="15">
        <f t="shared" si="1"/>
        <v>91.841820000000027</v>
      </c>
      <c r="K5" s="15">
        <f t="shared" si="1"/>
        <v>88.925130000000024</v>
      </c>
      <c r="L5" s="15">
        <f t="shared" si="1"/>
        <v>86.008440000000007</v>
      </c>
      <c r="M5" s="15">
        <f t="shared" si="1"/>
        <v>83.09174999999999</v>
      </c>
      <c r="N5" s="15">
        <f t="shared" si="1"/>
        <v>80.175059999999974</v>
      </c>
      <c r="O5" s="15">
        <f t="shared" si="1"/>
        <v>77.258370000000014</v>
      </c>
      <c r="P5" s="15">
        <f t="shared" si="1"/>
        <v>74.341679999999997</v>
      </c>
    </row>
    <row r="6" spans="1:16" x14ac:dyDescent="0.2">
      <c r="A6" s="14">
        <f t="shared" ref="A6:A33" si="2">A5+0.01</f>
        <v>0.51</v>
      </c>
      <c r="B6" s="15">
        <f t="shared" ref="B6:P33" si="3">MAX(0,$C$2-MAX(0.4281*$A6+0.5719*B$4/2000,$P$2))*$L$2*0.85</f>
        <v>110.80872000000001</v>
      </c>
      <c r="C6" s="15">
        <f t="shared" si="1"/>
        <v>107.89202999999999</v>
      </c>
      <c r="D6" s="15">
        <f t="shared" si="1"/>
        <v>104.97533999999997</v>
      </c>
      <c r="E6" s="15">
        <f t="shared" si="1"/>
        <v>102.05865000000003</v>
      </c>
      <c r="F6" s="15">
        <f t="shared" si="1"/>
        <v>99.141959999999997</v>
      </c>
      <c r="G6" s="15">
        <f t="shared" si="1"/>
        <v>96.225269999999995</v>
      </c>
      <c r="H6" s="15">
        <f t="shared" si="1"/>
        <v>93.308579999999978</v>
      </c>
      <c r="I6" s="15">
        <f t="shared" si="1"/>
        <v>90.391890000000018</v>
      </c>
      <c r="J6" s="15">
        <f t="shared" si="1"/>
        <v>87.475200000000001</v>
      </c>
      <c r="K6" s="15">
        <f t="shared" si="1"/>
        <v>84.558509999999984</v>
      </c>
      <c r="L6" s="15">
        <f t="shared" si="1"/>
        <v>81.641820000000038</v>
      </c>
      <c r="M6" s="15">
        <f t="shared" si="1"/>
        <v>78.725130000000007</v>
      </c>
      <c r="N6" s="15">
        <f t="shared" si="1"/>
        <v>75.80843999999999</v>
      </c>
      <c r="O6" s="15">
        <f t="shared" si="1"/>
        <v>72.891749999999988</v>
      </c>
      <c r="P6" s="15">
        <f t="shared" si="1"/>
        <v>69.975060000000028</v>
      </c>
    </row>
    <row r="7" spans="1:16" x14ac:dyDescent="0.2">
      <c r="A7" s="14">
        <f t="shared" si="2"/>
        <v>0.52</v>
      </c>
      <c r="B7" s="15">
        <f t="shared" si="3"/>
        <v>106.44209999999997</v>
      </c>
      <c r="C7" s="15">
        <f t="shared" si="1"/>
        <v>103.52540999999995</v>
      </c>
      <c r="D7" s="15">
        <f t="shared" si="1"/>
        <v>100.60872000000001</v>
      </c>
      <c r="E7" s="15">
        <f t="shared" si="1"/>
        <v>97.692029999999988</v>
      </c>
      <c r="F7" s="15">
        <f t="shared" si="1"/>
        <v>94.775339999999971</v>
      </c>
      <c r="G7" s="15">
        <f t="shared" si="1"/>
        <v>91.858650000000011</v>
      </c>
      <c r="H7" s="15">
        <f t="shared" si="1"/>
        <v>88.941959999999995</v>
      </c>
      <c r="I7" s="15">
        <f t="shared" si="1"/>
        <v>86.025269999999978</v>
      </c>
      <c r="J7" s="15">
        <f t="shared" si="1"/>
        <v>83.108579999999961</v>
      </c>
      <c r="K7" s="15">
        <f t="shared" si="1"/>
        <v>80.191890000000015</v>
      </c>
      <c r="L7" s="15">
        <f t="shared" si="1"/>
        <v>77.275199999999998</v>
      </c>
      <c r="M7" s="15">
        <f t="shared" si="1"/>
        <v>74.358509999999981</v>
      </c>
      <c r="N7" s="15">
        <f t="shared" si="1"/>
        <v>71.441820000000021</v>
      </c>
      <c r="O7" s="15">
        <f t="shared" si="1"/>
        <v>68.525130000000004</v>
      </c>
      <c r="P7" s="15">
        <f t="shared" si="1"/>
        <v>65.608439999999987</v>
      </c>
    </row>
    <row r="8" spans="1:16" x14ac:dyDescent="0.2">
      <c r="A8" s="14">
        <f t="shared" si="2"/>
        <v>0.53</v>
      </c>
      <c r="B8" s="15">
        <f t="shared" si="3"/>
        <v>102.07547999999998</v>
      </c>
      <c r="C8" s="15">
        <f t="shared" si="1"/>
        <v>99.158789999999982</v>
      </c>
      <c r="D8" s="15">
        <f t="shared" si="1"/>
        <v>96.242099999999965</v>
      </c>
      <c r="E8" s="15">
        <f t="shared" si="1"/>
        <v>93.325409999999948</v>
      </c>
      <c r="F8" s="15">
        <f t="shared" si="1"/>
        <v>90.408719999999988</v>
      </c>
      <c r="G8" s="15">
        <f t="shared" si="1"/>
        <v>87.492029999999971</v>
      </c>
      <c r="H8" s="15">
        <f t="shared" si="1"/>
        <v>84.575339999999954</v>
      </c>
      <c r="I8" s="15">
        <f t="shared" si="1"/>
        <v>81.658649999999994</v>
      </c>
      <c r="J8" s="15">
        <f t="shared" si="1"/>
        <v>78.741959999999992</v>
      </c>
      <c r="K8" s="15">
        <f t="shared" si="1"/>
        <v>75.825269999999975</v>
      </c>
      <c r="L8" s="15">
        <f t="shared" si="1"/>
        <v>72.908579999999958</v>
      </c>
      <c r="M8" s="15">
        <f t="shared" si="1"/>
        <v>69.991889999999998</v>
      </c>
      <c r="N8" s="15">
        <f t="shared" si="1"/>
        <v>67.075199999999981</v>
      </c>
      <c r="O8" s="15">
        <f t="shared" si="1"/>
        <v>64.158509999999964</v>
      </c>
      <c r="P8" s="15">
        <f t="shared" si="1"/>
        <v>61.241820000000011</v>
      </c>
    </row>
    <row r="9" spans="1:16" x14ac:dyDescent="0.2">
      <c r="A9" s="14">
        <f t="shared" si="2"/>
        <v>0.54</v>
      </c>
      <c r="B9" s="15">
        <f t="shared" si="3"/>
        <v>97.708859999999959</v>
      </c>
      <c r="C9" s="15">
        <f t="shared" si="1"/>
        <v>94.792169999999999</v>
      </c>
      <c r="D9" s="15">
        <f t="shared" si="1"/>
        <v>91.875479999999996</v>
      </c>
      <c r="E9" s="15">
        <f t="shared" si="1"/>
        <v>88.958789999999965</v>
      </c>
      <c r="F9" s="15">
        <f t="shared" si="1"/>
        <v>86.042099999999948</v>
      </c>
      <c r="G9" s="15">
        <f t="shared" si="1"/>
        <v>83.125410000000002</v>
      </c>
      <c r="H9" s="15">
        <f t="shared" si="1"/>
        <v>80.208719999999985</v>
      </c>
      <c r="I9" s="15">
        <f t="shared" si="1"/>
        <v>77.292029999999968</v>
      </c>
      <c r="J9" s="15">
        <f t="shared" si="1"/>
        <v>74.375340000000008</v>
      </c>
      <c r="K9" s="15">
        <f t="shared" si="1"/>
        <v>71.458649999999992</v>
      </c>
      <c r="L9" s="15">
        <f t="shared" si="1"/>
        <v>68.541959999999975</v>
      </c>
      <c r="M9" s="15">
        <f t="shared" si="1"/>
        <v>65.625269999999958</v>
      </c>
      <c r="N9" s="15">
        <f t="shared" si="1"/>
        <v>62.708579999999948</v>
      </c>
      <c r="O9" s="15">
        <f t="shared" si="1"/>
        <v>59.791889999999988</v>
      </c>
      <c r="P9" s="15">
        <f t="shared" si="1"/>
        <v>56.875199999999978</v>
      </c>
    </row>
    <row r="10" spans="1:16" x14ac:dyDescent="0.2">
      <c r="A10" s="14">
        <f t="shared" si="2"/>
        <v>0.55000000000000004</v>
      </c>
      <c r="B10" s="15">
        <f t="shared" si="3"/>
        <v>93.342239999999975</v>
      </c>
      <c r="C10" s="15">
        <f t="shared" si="1"/>
        <v>90.425550000000015</v>
      </c>
      <c r="D10" s="15">
        <f t="shared" si="1"/>
        <v>87.508860000000013</v>
      </c>
      <c r="E10" s="15">
        <f t="shared" si="1"/>
        <v>84.592169999999982</v>
      </c>
      <c r="F10" s="15">
        <f t="shared" si="1"/>
        <v>81.675479999999979</v>
      </c>
      <c r="G10" s="15">
        <f t="shared" si="1"/>
        <v>78.758790000000019</v>
      </c>
      <c r="H10" s="15">
        <f t="shared" si="1"/>
        <v>75.842100000000002</v>
      </c>
      <c r="I10" s="15">
        <f t="shared" si="1"/>
        <v>72.925409999999985</v>
      </c>
      <c r="J10" s="15">
        <f t="shared" si="1"/>
        <v>70.008720000000025</v>
      </c>
      <c r="K10" s="15">
        <f t="shared" si="1"/>
        <v>67.092030000000022</v>
      </c>
      <c r="L10" s="15">
        <f t="shared" si="1"/>
        <v>64.175339999999991</v>
      </c>
      <c r="M10" s="15">
        <f t="shared" si="1"/>
        <v>61.258649999999989</v>
      </c>
      <c r="N10" s="15">
        <f t="shared" si="1"/>
        <v>58.341959999999965</v>
      </c>
      <c r="O10" s="15">
        <f t="shared" si="1"/>
        <v>55.425270000000005</v>
      </c>
      <c r="P10" s="15">
        <f t="shared" si="1"/>
        <v>52.508579999999995</v>
      </c>
    </row>
    <row r="11" spans="1:16" x14ac:dyDescent="0.2">
      <c r="A11" s="14">
        <f t="shared" si="2"/>
        <v>0.56000000000000005</v>
      </c>
      <c r="B11" s="15">
        <f t="shared" si="3"/>
        <v>88.975619999999992</v>
      </c>
      <c r="C11" s="15">
        <f t="shared" si="1"/>
        <v>86.058929999999989</v>
      </c>
      <c r="D11" s="15">
        <f t="shared" si="1"/>
        <v>83.142239999999973</v>
      </c>
      <c r="E11" s="15">
        <f t="shared" si="1"/>
        <v>80.225550000000013</v>
      </c>
      <c r="F11" s="15">
        <f t="shared" si="1"/>
        <v>77.308859999999996</v>
      </c>
      <c r="G11" s="15">
        <f t="shared" si="1"/>
        <v>74.392169999999993</v>
      </c>
      <c r="H11" s="15">
        <f t="shared" si="1"/>
        <v>71.475479999999962</v>
      </c>
      <c r="I11" s="15">
        <f t="shared" si="1"/>
        <v>68.558790000000002</v>
      </c>
      <c r="J11" s="15">
        <f t="shared" si="1"/>
        <v>65.642099999999999</v>
      </c>
      <c r="K11" s="15">
        <f t="shared" si="1"/>
        <v>62.725409999999975</v>
      </c>
      <c r="L11" s="15">
        <f t="shared" si="1"/>
        <v>59.808720000000015</v>
      </c>
      <c r="M11" s="15">
        <f t="shared" si="1"/>
        <v>56.892030000000005</v>
      </c>
      <c r="N11" s="15">
        <f t="shared" si="1"/>
        <v>53.975339999999989</v>
      </c>
      <c r="O11" s="15">
        <f t="shared" si="1"/>
        <v>51.058649999999979</v>
      </c>
      <c r="P11" s="15">
        <f t="shared" si="1"/>
        <v>48.141960000000019</v>
      </c>
    </row>
    <row r="12" spans="1:16" x14ac:dyDescent="0.2">
      <c r="A12" s="14">
        <f t="shared" si="2"/>
        <v>0.57000000000000006</v>
      </c>
      <c r="B12" s="15">
        <f t="shared" si="3"/>
        <v>84.608999999999966</v>
      </c>
      <c r="C12" s="15">
        <f t="shared" si="1"/>
        <v>81.692309999999949</v>
      </c>
      <c r="D12" s="15">
        <f t="shared" si="1"/>
        <v>78.775620000000004</v>
      </c>
      <c r="E12" s="15">
        <f t="shared" si="1"/>
        <v>75.858929999999972</v>
      </c>
      <c r="F12" s="15">
        <f t="shared" si="1"/>
        <v>72.94223999999997</v>
      </c>
      <c r="G12" s="15">
        <f t="shared" si="1"/>
        <v>70.02555000000001</v>
      </c>
      <c r="H12" s="15">
        <f t="shared" si="1"/>
        <v>67.108859999999979</v>
      </c>
      <c r="I12" s="15">
        <f t="shared" si="1"/>
        <v>64.192169999999976</v>
      </c>
      <c r="J12" s="15">
        <f t="shared" si="1"/>
        <v>61.275479999999952</v>
      </c>
      <c r="K12" s="15">
        <f t="shared" si="1"/>
        <v>58.358789999999992</v>
      </c>
      <c r="L12" s="15">
        <f t="shared" si="1"/>
        <v>55.442099999999982</v>
      </c>
      <c r="M12" s="15">
        <f t="shared" si="1"/>
        <v>52.525409999999972</v>
      </c>
      <c r="N12" s="15">
        <f t="shared" si="1"/>
        <v>49.608720000000012</v>
      </c>
      <c r="O12" s="15">
        <f t="shared" si="1"/>
        <v>46.692029999999995</v>
      </c>
      <c r="P12" s="15">
        <f t="shared" si="1"/>
        <v>43.775339999999979</v>
      </c>
    </row>
    <row r="13" spans="1:16" x14ac:dyDescent="0.2">
      <c r="A13" s="14">
        <f t="shared" si="2"/>
        <v>0.58000000000000007</v>
      </c>
      <c r="B13" s="15">
        <f t="shared" si="3"/>
        <v>80.242379999999983</v>
      </c>
      <c r="C13" s="15">
        <f t="shared" si="1"/>
        <v>77.32568999999998</v>
      </c>
      <c r="D13" s="15">
        <f t="shared" si="1"/>
        <v>74.408999999999949</v>
      </c>
      <c r="E13" s="15">
        <f t="shared" si="1"/>
        <v>71.492309999999947</v>
      </c>
      <c r="F13" s="15">
        <f t="shared" si="1"/>
        <v>68.575619999999986</v>
      </c>
      <c r="G13" s="15">
        <f t="shared" si="1"/>
        <v>65.65892999999997</v>
      </c>
      <c r="H13" s="15">
        <f t="shared" si="1"/>
        <v>62.742239999999953</v>
      </c>
      <c r="I13" s="15">
        <f t="shared" si="1"/>
        <v>59.825549999999993</v>
      </c>
      <c r="J13" s="15">
        <f t="shared" si="1"/>
        <v>56.908859999999983</v>
      </c>
      <c r="K13" s="15">
        <f t="shared" si="1"/>
        <v>53.992169999999966</v>
      </c>
      <c r="L13" s="15">
        <f t="shared" si="1"/>
        <v>51.075479999999949</v>
      </c>
      <c r="M13" s="15">
        <f t="shared" si="1"/>
        <v>48.158789999999989</v>
      </c>
      <c r="N13" s="15">
        <f t="shared" si="1"/>
        <v>45.242099999999972</v>
      </c>
      <c r="O13" s="15">
        <f t="shared" si="1"/>
        <v>42.325409999999955</v>
      </c>
      <c r="P13" s="15">
        <f t="shared" si="1"/>
        <v>39.408720000000002</v>
      </c>
    </row>
    <row r="14" spans="1:16" x14ac:dyDescent="0.2">
      <c r="A14" s="14">
        <f t="shared" si="2"/>
        <v>0.59000000000000008</v>
      </c>
      <c r="B14" s="15">
        <f t="shared" si="3"/>
        <v>75.87576</v>
      </c>
      <c r="C14" s="15">
        <f t="shared" si="1"/>
        <v>72.959069999999997</v>
      </c>
      <c r="D14" s="15">
        <f t="shared" si="1"/>
        <v>70.04237999999998</v>
      </c>
      <c r="E14" s="15">
        <f t="shared" si="1"/>
        <v>67.125689999999963</v>
      </c>
      <c r="F14" s="15">
        <f t="shared" si="1"/>
        <v>64.209000000000003</v>
      </c>
      <c r="G14" s="15">
        <f t="shared" si="1"/>
        <v>61.292309999999993</v>
      </c>
      <c r="H14" s="15">
        <f t="shared" si="1"/>
        <v>58.375619999999977</v>
      </c>
      <c r="I14" s="15">
        <f t="shared" si="1"/>
        <v>55.458930000000009</v>
      </c>
      <c r="J14" s="15">
        <f t="shared" si="1"/>
        <v>52.542240000000007</v>
      </c>
      <c r="K14" s="15">
        <f t="shared" si="1"/>
        <v>49.625549999999983</v>
      </c>
      <c r="L14" s="15">
        <f t="shared" si="1"/>
        <v>46.708859999999973</v>
      </c>
      <c r="M14" s="15">
        <f t="shared" si="1"/>
        <v>43.792170000000013</v>
      </c>
      <c r="N14" s="15">
        <f t="shared" si="1"/>
        <v>40.875479999999996</v>
      </c>
      <c r="O14" s="15">
        <f t="shared" si="1"/>
        <v>37.958789999999986</v>
      </c>
      <c r="P14" s="15">
        <f t="shared" si="1"/>
        <v>35.042100000000019</v>
      </c>
    </row>
    <row r="15" spans="1:16" x14ac:dyDescent="0.2">
      <c r="A15" s="14">
        <f t="shared" si="2"/>
        <v>0.60000000000000009</v>
      </c>
      <c r="B15" s="15">
        <f t="shared" si="3"/>
        <v>71.509139999999974</v>
      </c>
      <c r="C15" s="15">
        <f t="shared" si="1"/>
        <v>68.592449999999957</v>
      </c>
      <c r="D15" s="15">
        <f t="shared" si="1"/>
        <v>65.67575999999994</v>
      </c>
      <c r="E15" s="15">
        <f t="shared" si="1"/>
        <v>62.75906999999998</v>
      </c>
      <c r="F15" s="15">
        <f t="shared" si="1"/>
        <v>59.84237999999997</v>
      </c>
      <c r="G15" s="15">
        <f t="shared" si="1"/>
        <v>56.925689999999953</v>
      </c>
      <c r="H15" s="15">
        <f t="shared" si="1"/>
        <v>54.008999999999936</v>
      </c>
      <c r="I15" s="15">
        <f t="shared" si="1"/>
        <v>51.092309999999983</v>
      </c>
      <c r="J15" s="15">
        <f t="shared" si="1"/>
        <v>48.175619999999967</v>
      </c>
      <c r="K15" s="15">
        <f t="shared" si="1"/>
        <v>45.25892999999995</v>
      </c>
      <c r="L15" s="15">
        <f t="shared" si="1"/>
        <v>42.34223999999999</v>
      </c>
      <c r="M15" s="15">
        <f t="shared" si="1"/>
        <v>39.42554999999998</v>
      </c>
      <c r="N15" s="15">
        <f t="shared" si="1"/>
        <v>36.508859999999963</v>
      </c>
      <c r="O15" s="15">
        <f t="shared" si="1"/>
        <v>33.592169999999946</v>
      </c>
      <c r="P15" s="15">
        <f t="shared" si="1"/>
        <v>30.675479999999986</v>
      </c>
    </row>
    <row r="16" spans="1:16" x14ac:dyDescent="0.2">
      <c r="A16" s="14">
        <f t="shared" si="2"/>
        <v>0.6100000000000001</v>
      </c>
      <c r="B16" s="15">
        <f t="shared" si="3"/>
        <v>67.14251999999999</v>
      </c>
      <c r="C16" s="15">
        <f t="shared" si="1"/>
        <v>64.225829999999988</v>
      </c>
      <c r="D16" s="15">
        <f t="shared" si="1"/>
        <v>61.309139999999964</v>
      </c>
      <c r="E16" s="15">
        <f t="shared" si="1"/>
        <v>58.392450000000004</v>
      </c>
      <c r="F16" s="15">
        <f t="shared" si="1"/>
        <v>55.475759999999994</v>
      </c>
      <c r="G16" s="15">
        <f t="shared" si="1"/>
        <v>52.559069999999977</v>
      </c>
      <c r="H16" s="15">
        <f t="shared" si="1"/>
        <v>49.64237999999996</v>
      </c>
      <c r="I16" s="15">
        <f t="shared" si="1"/>
        <v>46.72569</v>
      </c>
      <c r="J16" s="15">
        <f t="shared" si="1"/>
        <v>43.808999999999983</v>
      </c>
      <c r="K16" s="15">
        <f t="shared" si="1"/>
        <v>40.892309999999974</v>
      </c>
      <c r="L16" s="15">
        <f t="shared" si="1"/>
        <v>37.975620000000013</v>
      </c>
      <c r="M16" s="15">
        <f t="shared" si="1"/>
        <v>35.058930000000004</v>
      </c>
      <c r="N16" s="15">
        <f t="shared" si="1"/>
        <v>32.14223999999998</v>
      </c>
      <c r="O16" s="15">
        <f t="shared" si="1"/>
        <v>29.22554999999997</v>
      </c>
      <c r="P16" s="15">
        <f t="shared" si="1"/>
        <v>26.30886000000001</v>
      </c>
    </row>
    <row r="17" spans="1:16" x14ac:dyDescent="0.2">
      <c r="A17" s="14">
        <f t="shared" si="2"/>
        <v>0.62000000000000011</v>
      </c>
      <c r="B17" s="15">
        <f t="shared" si="3"/>
        <v>62.775899999999965</v>
      </c>
      <c r="C17" s="15">
        <f t="shared" si="1"/>
        <v>59.859209999999941</v>
      </c>
      <c r="D17" s="15">
        <f t="shared" si="1"/>
        <v>56.942519999999931</v>
      </c>
      <c r="E17" s="15">
        <f t="shared" si="1"/>
        <v>54.025829999999914</v>
      </c>
      <c r="F17" s="15">
        <f t="shared" si="1"/>
        <v>51.109139999999954</v>
      </c>
      <c r="G17" s="15">
        <f t="shared" si="1"/>
        <v>48.192449999999944</v>
      </c>
      <c r="H17" s="15">
        <f t="shared" si="1"/>
        <v>45.275759999999927</v>
      </c>
      <c r="I17" s="15">
        <f t="shared" si="1"/>
        <v>42.359069999999967</v>
      </c>
      <c r="J17" s="15">
        <f t="shared" si="1"/>
        <v>39.44237999999995</v>
      </c>
      <c r="K17" s="15">
        <f t="shared" si="1"/>
        <v>36.525689999999933</v>
      </c>
      <c r="L17" s="15">
        <f t="shared" si="1"/>
        <v>33.608999999999916</v>
      </c>
      <c r="M17" s="15">
        <f t="shared" si="1"/>
        <v>30.692309999999964</v>
      </c>
      <c r="N17" s="15">
        <f t="shared" si="1"/>
        <v>27.77561999999995</v>
      </c>
      <c r="O17" s="15">
        <f t="shared" si="1"/>
        <v>24.858929999999933</v>
      </c>
      <c r="P17" s="15">
        <f t="shared" si="1"/>
        <v>21.942239999999973</v>
      </c>
    </row>
    <row r="18" spans="1:16" x14ac:dyDescent="0.2">
      <c r="A18" s="14">
        <f t="shared" si="2"/>
        <v>0.63000000000000012</v>
      </c>
      <c r="B18" s="15">
        <f t="shared" si="3"/>
        <v>58.409279999999981</v>
      </c>
      <c r="C18" s="15">
        <f t="shared" si="1"/>
        <v>55.492589999999957</v>
      </c>
      <c r="D18" s="15">
        <f t="shared" si="1"/>
        <v>52.575899999999947</v>
      </c>
      <c r="E18" s="15">
        <f t="shared" si="1"/>
        <v>49.659209999999938</v>
      </c>
      <c r="F18" s="15">
        <f t="shared" si="1"/>
        <v>46.742519999999971</v>
      </c>
      <c r="G18" s="15">
        <f t="shared" si="1"/>
        <v>43.825829999999961</v>
      </c>
      <c r="H18" s="15">
        <f t="shared" si="1"/>
        <v>40.909139999999944</v>
      </c>
      <c r="I18" s="15">
        <f t="shared" si="1"/>
        <v>37.992449999999991</v>
      </c>
      <c r="J18" s="15">
        <f t="shared" si="1"/>
        <v>35.075759999999974</v>
      </c>
      <c r="K18" s="15">
        <f t="shared" si="1"/>
        <v>32.159069999999957</v>
      </c>
      <c r="L18" s="15">
        <f t="shared" si="1"/>
        <v>29.242379999999944</v>
      </c>
      <c r="M18" s="15">
        <f t="shared" si="1"/>
        <v>26.325689999999984</v>
      </c>
      <c r="N18" s="15">
        <f t="shared" si="1"/>
        <v>23.408999999999967</v>
      </c>
      <c r="O18" s="15">
        <f t="shared" si="1"/>
        <v>20.492309999999954</v>
      </c>
      <c r="P18" s="15">
        <f t="shared" si="1"/>
        <v>17.575619999999997</v>
      </c>
    </row>
    <row r="19" spans="1:16" x14ac:dyDescent="0.2">
      <c r="A19" s="14">
        <f t="shared" si="2"/>
        <v>0.64000000000000012</v>
      </c>
      <c r="B19" s="15">
        <f t="shared" si="3"/>
        <v>54.042659999999941</v>
      </c>
      <c r="C19" s="15">
        <f t="shared" si="1"/>
        <v>51.125969999999931</v>
      </c>
      <c r="D19" s="15">
        <f t="shared" si="1"/>
        <v>48.209279999999914</v>
      </c>
      <c r="E19" s="15">
        <f t="shared" si="1"/>
        <v>45.292589999999961</v>
      </c>
      <c r="F19" s="15">
        <f t="shared" si="1"/>
        <v>42.375899999999938</v>
      </c>
      <c r="G19" s="15">
        <f t="shared" si="1"/>
        <v>39.459209999999928</v>
      </c>
      <c r="H19" s="15">
        <f t="shared" si="1"/>
        <v>36.542519999999911</v>
      </c>
      <c r="I19" s="15">
        <f t="shared" si="1"/>
        <v>33.625829999999951</v>
      </c>
      <c r="J19" s="15">
        <f t="shared" si="1"/>
        <v>30.709139999999937</v>
      </c>
      <c r="K19" s="15">
        <f t="shared" si="1"/>
        <v>27.792449999999924</v>
      </c>
      <c r="L19" s="15">
        <f t="shared" si="1"/>
        <v>24.875759999999964</v>
      </c>
      <c r="M19" s="15">
        <f t="shared" si="1"/>
        <v>21.959069999999947</v>
      </c>
      <c r="N19" s="15">
        <f t="shared" si="1"/>
        <v>19.042379999999934</v>
      </c>
      <c r="O19" s="15">
        <f t="shared" si="1"/>
        <v>16.125689999999917</v>
      </c>
      <c r="P19" s="15">
        <f t="shared" si="1"/>
        <v>13.208999999999961</v>
      </c>
    </row>
    <row r="20" spans="1:16" x14ac:dyDescent="0.2">
      <c r="A20" s="14">
        <f t="shared" si="2"/>
        <v>0.65000000000000013</v>
      </c>
      <c r="B20" s="15">
        <f t="shared" si="3"/>
        <v>49.676039999999965</v>
      </c>
      <c r="C20" s="15">
        <f t="shared" si="1"/>
        <v>46.759349999999955</v>
      </c>
      <c r="D20" s="15">
        <f t="shared" si="1"/>
        <v>43.842659999999938</v>
      </c>
      <c r="E20" s="15">
        <f t="shared" si="1"/>
        <v>40.925969999999978</v>
      </c>
      <c r="F20" s="15">
        <f t="shared" si="1"/>
        <v>38.009279999999961</v>
      </c>
      <c r="G20" s="15">
        <f t="shared" si="1"/>
        <v>35.092589999999944</v>
      </c>
      <c r="H20" s="15">
        <f t="shared" si="1"/>
        <v>32.175899999999935</v>
      </c>
      <c r="I20" s="15">
        <f t="shared" si="1"/>
        <v>29.259209999999971</v>
      </c>
      <c r="J20" s="15">
        <f t="shared" si="1"/>
        <v>26.342519999999958</v>
      </c>
      <c r="K20" s="15">
        <f t="shared" si="1"/>
        <v>23.425829999999944</v>
      </c>
      <c r="L20" s="15">
        <f t="shared" si="1"/>
        <v>20.509139999999988</v>
      </c>
      <c r="M20" s="15">
        <f t="shared" si="1"/>
        <v>17.592449999999971</v>
      </c>
      <c r="N20" s="15">
        <f t="shared" si="1"/>
        <v>14.675759999999956</v>
      </c>
      <c r="O20" s="15">
        <f t="shared" si="1"/>
        <v>11.759069999999941</v>
      </c>
      <c r="P20" s="15">
        <f t="shared" si="1"/>
        <v>8.8423799999999808</v>
      </c>
    </row>
    <row r="21" spans="1:16" x14ac:dyDescent="0.2">
      <c r="A21" s="14">
        <f t="shared" si="2"/>
        <v>0.66000000000000014</v>
      </c>
      <c r="B21" s="15">
        <f t="shared" si="3"/>
        <v>45.309419999999932</v>
      </c>
      <c r="C21" s="15">
        <f t="shared" si="3"/>
        <v>42.392729999999915</v>
      </c>
      <c r="D21" s="15">
        <f t="shared" si="3"/>
        <v>39.476039999999905</v>
      </c>
      <c r="E21" s="15">
        <f t="shared" si="3"/>
        <v>36.559349999999888</v>
      </c>
      <c r="F21" s="15">
        <f t="shared" si="3"/>
        <v>33.642659999999928</v>
      </c>
      <c r="G21" s="15">
        <f t="shared" si="3"/>
        <v>30.725969999999911</v>
      </c>
      <c r="H21" s="15">
        <f t="shared" si="3"/>
        <v>27.809279999999895</v>
      </c>
      <c r="I21" s="15">
        <f t="shared" si="3"/>
        <v>24.892589999999938</v>
      </c>
      <c r="J21" s="15">
        <f t="shared" si="3"/>
        <v>21.975899999999925</v>
      </c>
      <c r="K21" s="15">
        <f t="shared" si="3"/>
        <v>19.059209999999908</v>
      </c>
      <c r="L21" s="15">
        <f t="shared" si="3"/>
        <v>16.142519999999895</v>
      </c>
      <c r="M21" s="15">
        <f t="shared" si="3"/>
        <v>13.225829999999936</v>
      </c>
      <c r="N21" s="15">
        <f t="shared" si="3"/>
        <v>10.309139999999921</v>
      </c>
      <c r="O21" s="15">
        <f t="shared" si="3"/>
        <v>7.3924499999999052</v>
      </c>
      <c r="P21" s="15">
        <f t="shared" si="3"/>
        <v>4.475759999999946</v>
      </c>
    </row>
    <row r="22" spans="1:16" x14ac:dyDescent="0.2">
      <c r="A22" s="14">
        <f t="shared" si="2"/>
        <v>0.67000000000000015</v>
      </c>
      <c r="B22" s="15">
        <f t="shared" si="3"/>
        <v>40.942799999999949</v>
      </c>
      <c r="C22" s="15">
        <f t="shared" si="3"/>
        <v>38.026109999999932</v>
      </c>
      <c r="D22" s="15">
        <f t="shared" si="3"/>
        <v>35.109419999999922</v>
      </c>
      <c r="E22" s="15">
        <f t="shared" si="3"/>
        <v>32.192729999999905</v>
      </c>
      <c r="F22" s="15">
        <f t="shared" si="3"/>
        <v>29.276039999999949</v>
      </c>
      <c r="G22" s="15">
        <f t="shared" si="3"/>
        <v>26.359349999999932</v>
      </c>
      <c r="H22" s="15">
        <f t="shared" si="3"/>
        <v>23.442659999999918</v>
      </c>
      <c r="I22" s="15">
        <f t="shared" si="3"/>
        <v>20.525969999999958</v>
      </c>
      <c r="J22" s="15">
        <f t="shared" si="3"/>
        <v>17.609279999999945</v>
      </c>
      <c r="K22" s="15">
        <f t="shared" si="3"/>
        <v>14.69258999999993</v>
      </c>
      <c r="L22" s="15">
        <f t="shared" si="3"/>
        <v>11.775899999999915</v>
      </c>
      <c r="M22" s="15">
        <f t="shared" si="3"/>
        <v>8.8592099999999565</v>
      </c>
      <c r="N22" s="15">
        <f t="shared" si="3"/>
        <v>5.9425199999999414</v>
      </c>
      <c r="O22" s="15">
        <f t="shared" si="3"/>
        <v>3.0258299999999259</v>
      </c>
      <c r="P22" s="15">
        <f t="shared" si="3"/>
        <v>0.1091399999999676</v>
      </c>
    </row>
    <row r="23" spans="1:16" x14ac:dyDescent="0.2">
      <c r="A23" s="14">
        <f t="shared" si="2"/>
        <v>0.68000000000000016</v>
      </c>
      <c r="B23" s="15">
        <f t="shared" si="3"/>
        <v>36.576179999999972</v>
      </c>
      <c r="C23" s="15">
        <f t="shared" si="3"/>
        <v>33.659489999999963</v>
      </c>
      <c r="D23" s="15">
        <f t="shared" si="3"/>
        <v>30.742799999999946</v>
      </c>
      <c r="E23" s="15">
        <f t="shared" si="3"/>
        <v>27.826109999999929</v>
      </c>
      <c r="F23" s="15">
        <f t="shared" si="3"/>
        <v>24.909419999999969</v>
      </c>
      <c r="G23" s="15">
        <f t="shared" si="3"/>
        <v>21.992729999999952</v>
      </c>
      <c r="H23" s="15">
        <f t="shared" si="3"/>
        <v>19.076039999999939</v>
      </c>
      <c r="I23" s="15">
        <f t="shared" si="3"/>
        <v>16.159349999999982</v>
      </c>
      <c r="J23" s="15">
        <f t="shared" si="3"/>
        <v>13.242659999999965</v>
      </c>
      <c r="K23" s="15">
        <f t="shared" si="3"/>
        <v>10.32596999999995</v>
      </c>
      <c r="L23" s="15">
        <f t="shared" si="3"/>
        <v>7.4092799999999359</v>
      </c>
      <c r="M23" s="15">
        <f t="shared" si="3"/>
        <v>4.4925899999999777</v>
      </c>
      <c r="N23" s="15">
        <f t="shared" si="3"/>
        <v>1.5758999999999623</v>
      </c>
      <c r="O23" s="15">
        <f t="shared" si="3"/>
        <v>0</v>
      </c>
      <c r="P23" s="15">
        <f t="shared" si="3"/>
        <v>0</v>
      </c>
    </row>
    <row r="24" spans="1:16" x14ac:dyDescent="0.2">
      <c r="A24" s="14">
        <f t="shared" si="2"/>
        <v>0.69000000000000017</v>
      </c>
      <c r="B24" s="15">
        <f t="shared" si="3"/>
        <v>32.209559999999939</v>
      </c>
      <c r="C24" s="15">
        <f t="shared" si="3"/>
        <v>29.292869999999922</v>
      </c>
      <c r="D24" s="15">
        <f t="shared" si="3"/>
        <v>26.376179999999909</v>
      </c>
      <c r="E24" s="15">
        <f t="shared" si="3"/>
        <v>23.459489999999949</v>
      </c>
      <c r="F24" s="15">
        <f t="shared" si="3"/>
        <v>20.542799999999932</v>
      </c>
      <c r="G24" s="15">
        <f t="shared" si="3"/>
        <v>17.626109999999919</v>
      </c>
      <c r="H24" s="15">
        <f t="shared" si="3"/>
        <v>14.709419999999902</v>
      </c>
      <c r="I24" s="15">
        <f t="shared" si="3"/>
        <v>11.792729999999946</v>
      </c>
      <c r="J24" s="15">
        <f t="shared" si="3"/>
        <v>8.8760399999999304</v>
      </c>
      <c r="K24" s="15">
        <f t="shared" si="3"/>
        <v>5.9593499999999153</v>
      </c>
      <c r="L24" s="15">
        <f t="shared" si="3"/>
        <v>3.0426599999999571</v>
      </c>
      <c r="M24" s="15">
        <f t="shared" si="3"/>
        <v>0.12596999999994196</v>
      </c>
      <c r="N24" s="15">
        <f t="shared" si="3"/>
        <v>0</v>
      </c>
      <c r="O24" s="15">
        <f t="shared" si="3"/>
        <v>0</v>
      </c>
      <c r="P24" s="15">
        <f t="shared" si="3"/>
        <v>0</v>
      </c>
    </row>
    <row r="25" spans="1:16" x14ac:dyDescent="0.2">
      <c r="A25" s="14">
        <f t="shared" si="2"/>
        <v>0.70000000000000018</v>
      </c>
      <c r="B25" s="15">
        <f t="shared" si="3"/>
        <v>27.842939999999956</v>
      </c>
      <c r="C25" s="15">
        <f t="shared" si="3"/>
        <v>24.926249999999943</v>
      </c>
      <c r="D25" s="15">
        <f t="shared" si="3"/>
        <v>22.009559999999929</v>
      </c>
      <c r="E25" s="15">
        <f t="shared" si="3"/>
        <v>19.092869999999973</v>
      </c>
      <c r="F25" s="15">
        <f t="shared" si="3"/>
        <v>16.176179999999956</v>
      </c>
      <c r="G25" s="15">
        <f t="shared" si="3"/>
        <v>13.259489999999941</v>
      </c>
      <c r="H25" s="15">
        <f t="shared" si="3"/>
        <v>10.342799999999926</v>
      </c>
      <c r="I25" s="15">
        <f t="shared" si="3"/>
        <v>7.4261099999999658</v>
      </c>
      <c r="J25" s="15">
        <f t="shared" si="3"/>
        <v>4.5094199999999516</v>
      </c>
      <c r="K25" s="15">
        <f t="shared" si="3"/>
        <v>1.5927299999999367</v>
      </c>
      <c r="L25" s="15">
        <f t="shared" si="3"/>
        <v>0</v>
      </c>
      <c r="M25" s="15">
        <f t="shared" si="3"/>
        <v>0</v>
      </c>
      <c r="N25" s="15">
        <f t="shared" si="3"/>
        <v>0</v>
      </c>
      <c r="O25" s="15">
        <f t="shared" si="3"/>
        <v>0</v>
      </c>
      <c r="P25" s="15">
        <f t="shared" si="3"/>
        <v>0</v>
      </c>
    </row>
    <row r="26" spans="1:16" x14ac:dyDescent="0.2">
      <c r="A26" s="14">
        <f t="shared" si="2"/>
        <v>0.71000000000000019</v>
      </c>
      <c r="B26" s="15">
        <f t="shared" si="3"/>
        <v>23.476319999999923</v>
      </c>
      <c r="C26" s="15">
        <f t="shared" si="3"/>
        <v>20.55962999999991</v>
      </c>
      <c r="D26" s="15">
        <f t="shared" si="3"/>
        <v>17.642939999999893</v>
      </c>
      <c r="E26" s="15">
        <f t="shared" si="3"/>
        <v>14.726249999999878</v>
      </c>
      <c r="F26" s="15">
        <f t="shared" si="3"/>
        <v>11.809559999999921</v>
      </c>
      <c r="G26" s="15">
        <f t="shared" si="3"/>
        <v>8.8928699999999061</v>
      </c>
      <c r="H26" s="15">
        <f t="shared" si="3"/>
        <v>5.9761799999998901</v>
      </c>
      <c r="I26" s="15">
        <f t="shared" si="3"/>
        <v>3.0594899999999314</v>
      </c>
      <c r="J26" s="15">
        <f t="shared" si="3"/>
        <v>0.14279999999991633</v>
      </c>
      <c r="K26" s="15">
        <f t="shared" si="3"/>
        <v>0</v>
      </c>
      <c r="L26" s="15">
        <f t="shared" si="3"/>
        <v>0</v>
      </c>
      <c r="M26" s="15">
        <f t="shared" si="3"/>
        <v>0</v>
      </c>
      <c r="N26" s="15">
        <f t="shared" si="3"/>
        <v>0</v>
      </c>
      <c r="O26" s="15">
        <f t="shared" si="3"/>
        <v>0</v>
      </c>
      <c r="P26" s="15">
        <f t="shared" si="3"/>
        <v>0</v>
      </c>
    </row>
    <row r="27" spans="1:16" x14ac:dyDescent="0.2">
      <c r="A27" s="14">
        <f t="shared" si="2"/>
        <v>0.7200000000000002</v>
      </c>
      <c r="B27" s="15">
        <f t="shared" si="3"/>
        <v>19.109699999999943</v>
      </c>
      <c r="C27" s="15">
        <f t="shared" si="3"/>
        <v>16.19300999999993</v>
      </c>
      <c r="D27" s="15">
        <f t="shared" si="3"/>
        <v>13.276319999999915</v>
      </c>
      <c r="E27" s="15">
        <f t="shared" si="3"/>
        <v>10.3596299999999</v>
      </c>
      <c r="F27" s="15">
        <f t="shared" si="3"/>
        <v>7.4429399999999415</v>
      </c>
      <c r="G27" s="15">
        <f t="shared" si="3"/>
        <v>4.5262499999999264</v>
      </c>
      <c r="H27" s="15">
        <f t="shared" si="3"/>
        <v>1.6095599999999111</v>
      </c>
      <c r="I27" s="15">
        <f t="shared" si="3"/>
        <v>0</v>
      </c>
      <c r="J27" s="15">
        <f t="shared" si="3"/>
        <v>0</v>
      </c>
      <c r="K27" s="15">
        <f t="shared" si="3"/>
        <v>0</v>
      </c>
      <c r="L27" s="15">
        <f t="shared" si="3"/>
        <v>0</v>
      </c>
      <c r="M27" s="15">
        <f t="shared" si="3"/>
        <v>0</v>
      </c>
      <c r="N27" s="15">
        <f t="shared" si="3"/>
        <v>0</v>
      </c>
      <c r="O27" s="15">
        <f t="shared" si="3"/>
        <v>0</v>
      </c>
      <c r="P27" s="15">
        <f t="shared" si="3"/>
        <v>0</v>
      </c>
    </row>
    <row r="28" spans="1:16" x14ac:dyDescent="0.2">
      <c r="A28" s="14">
        <f t="shared" si="2"/>
        <v>0.7300000000000002</v>
      </c>
      <c r="B28" s="15">
        <f t="shared" si="3"/>
        <v>14.743079999999908</v>
      </c>
      <c r="C28" s="15">
        <f t="shared" si="3"/>
        <v>11.826389999999893</v>
      </c>
      <c r="D28" s="15">
        <f t="shared" si="3"/>
        <v>8.9096999999998783</v>
      </c>
      <c r="E28" s="15">
        <f t="shared" si="3"/>
        <v>5.9930099999999209</v>
      </c>
      <c r="F28" s="15">
        <f t="shared" si="3"/>
        <v>3.0763199999999058</v>
      </c>
      <c r="G28" s="15">
        <f t="shared" si="3"/>
        <v>0.15962999999989069</v>
      </c>
      <c r="H28" s="15">
        <f t="shared" si="3"/>
        <v>0</v>
      </c>
      <c r="I28" s="15">
        <f t="shared" si="3"/>
        <v>0</v>
      </c>
      <c r="J28" s="15">
        <f t="shared" si="3"/>
        <v>0</v>
      </c>
      <c r="K28" s="15">
        <f t="shared" si="3"/>
        <v>0</v>
      </c>
      <c r="L28" s="15">
        <f t="shared" si="3"/>
        <v>0</v>
      </c>
      <c r="M28" s="15">
        <f t="shared" si="3"/>
        <v>0</v>
      </c>
      <c r="N28" s="15">
        <f t="shared" si="3"/>
        <v>0</v>
      </c>
      <c r="O28" s="15">
        <f t="shared" si="3"/>
        <v>0</v>
      </c>
      <c r="P28" s="15">
        <f t="shared" si="3"/>
        <v>0</v>
      </c>
    </row>
    <row r="29" spans="1:16" x14ac:dyDescent="0.2">
      <c r="A29" s="14">
        <f t="shared" si="2"/>
        <v>0.74000000000000021</v>
      </c>
      <c r="B29" s="15">
        <f t="shared" si="3"/>
        <v>10.376459999999931</v>
      </c>
      <c r="C29" s="15">
        <f t="shared" si="3"/>
        <v>7.4597699999999145</v>
      </c>
      <c r="D29" s="15">
        <f t="shared" si="3"/>
        <v>4.5430799999999003</v>
      </c>
      <c r="E29" s="15">
        <f t="shared" si="3"/>
        <v>1.626389999999942</v>
      </c>
      <c r="F29" s="15">
        <f t="shared" si="3"/>
        <v>0</v>
      </c>
      <c r="G29" s="15">
        <f t="shared" si="3"/>
        <v>0</v>
      </c>
      <c r="H29" s="15">
        <f t="shared" si="3"/>
        <v>0</v>
      </c>
      <c r="I29" s="15">
        <f t="shared" si="3"/>
        <v>0</v>
      </c>
      <c r="J29" s="15">
        <f t="shared" si="3"/>
        <v>0</v>
      </c>
      <c r="K29" s="15">
        <f t="shared" si="3"/>
        <v>0</v>
      </c>
      <c r="L29" s="15">
        <f t="shared" si="3"/>
        <v>0</v>
      </c>
      <c r="M29" s="15">
        <f t="shared" si="3"/>
        <v>0</v>
      </c>
      <c r="N29" s="15">
        <f t="shared" si="3"/>
        <v>0</v>
      </c>
      <c r="O29" s="15">
        <f t="shared" si="3"/>
        <v>0</v>
      </c>
      <c r="P29" s="15">
        <f t="shared" si="3"/>
        <v>0</v>
      </c>
    </row>
    <row r="30" spans="1:16" x14ac:dyDescent="0.2">
      <c r="A30" s="14">
        <f t="shared" si="2"/>
        <v>0.75000000000000022</v>
      </c>
      <c r="B30" s="15">
        <f t="shared" si="3"/>
        <v>6.0098399999999517</v>
      </c>
      <c r="C30" s="15">
        <f t="shared" si="3"/>
        <v>3.0931499999999366</v>
      </c>
      <c r="D30" s="15">
        <f t="shared" si="3"/>
        <v>0.17645999999992168</v>
      </c>
      <c r="E30" s="15">
        <f t="shared" si="3"/>
        <v>0</v>
      </c>
      <c r="F30" s="15">
        <f t="shared" si="3"/>
        <v>0</v>
      </c>
      <c r="G30" s="15">
        <f t="shared" si="3"/>
        <v>0</v>
      </c>
      <c r="H30" s="15">
        <f t="shared" si="3"/>
        <v>0</v>
      </c>
      <c r="I30" s="15">
        <f t="shared" si="3"/>
        <v>0</v>
      </c>
      <c r="J30" s="15">
        <f t="shared" si="3"/>
        <v>0</v>
      </c>
      <c r="K30" s="15">
        <f t="shared" si="3"/>
        <v>0</v>
      </c>
      <c r="L30" s="15">
        <f t="shared" si="3"/>
        <v>0</v>
      </c>
      <c r="M30" s="15">
        <f t="shared" si="3"/>
        <v>0</v>
      </c>
      <c r="N30" s="15">
        <f t="shared" si="3"/>
        <v>0</v>
      </c>
      <c r="O30" s="15">
        <f t="shared" si="3"/>
        <v>0</v>
      </c>
      <c r="P30" s="15">
        <f t="shared" si="3"/>
        <v>0</v>
      </c>
    </row>
    <row r="31" spans="1:16" x14ac:dyDescent="0.2">
      <c r="A31" s="14">
        <f t="shared" si="2"/>
        <v>0.76000000000000023</v>
      </c>
      <c r="B31" s="15">
        <f t="shared" si="3"/>
        <v>1.6432199999999164</v>
      </c>
      <c r="C31" s="15">
        <f t="shared" si="3"/>
        <v>0</v>
      </c>
      <c r="D31" s="15">
        <f t="shared" si="3"/>
        <v>0</v>
      </c>
      <c r="E31" s="15">
        <f t="shared" si="3"/>
        <v>0</v>
      </c>
      <c r="F31" s="15">
        <f t="shared" si="3"/>
        <v>0</v>
      </c>
      <c r="G31" s="15">
        <f t="shared" si="3"/>
        <v>0</v>
      </c>
      <c r="H31" s="15">
        <f t="shared" si="3"/>
        <v>0</v>
      </c>
      <c r="I31" s="15">
        <f t="shared" si="3"/>
        <v>0</v>
      </c>
      <c r="J31" s="15">
        <f t="shared" si="3"/>
        <v>0</v>
      </c>
      <c r="K31" s="15">
        <f t="shared" si="3"/>
        <v>0</v>
      </c>
      <c r="L31" s="15">
        <f t="shared" si="3"/>
        <v>0</v>
      </c>
      <c r="M31" s="15">
        <f t="shared" si="3"/>
        <v>0</v>
      </c>
      <c r="N31" s="15">
        <f t="shared" si="3"/>
        <v>0</v>
      </c>
      <c r="O31" s="15">
        <f t="shared" si="3"/>
        <v>0</v>
      </c>
      <c r="P31" s="15">
        <f t="shared" si="3"/>
        <v>0</v>
      </c>
    </row>
    <row r="32" spans="1:16" x14ac:dyDescent="0.2">
      <c r="A32" s="14">
        <f t="shared" si="2"/>
        <v>0.77000000000000024</v>
      </c>
      <c r="B32" s="15">
        <f t="shared" si="3"/>
        <v>0</v>
      </c>
      <c r="C32" s="15">
        <f t="shared" si="3"/>
        <v>0</v>
      </c>
      <c r="D32" s="15">
        <f t="shared" si="3"/>
        <v>0</v>
      </c>
      <c r="E32" s="15">
        <f t="shared" si="3"/>
        <v>0</v>
      </c>
      <c r="F32" s="15">
        <f t="shared" si="3"/>
        <v>0</v>
      </c>
      <c r="G32" s="15">
        <f t="shared" si="3"/>
        <v>0</v>
      </c>
      <c r="H32" s="15">
        <f t="shared" si="3"/>
        <v>0</v>
      </c>
      <c r="I32" s="15">
        <f t="shared" si="3"/>
        <v>0</v>
      </c>
      <c r="J32" s="15">
        <f t="shared" si="3"/>
        <v>0</v>
      </c>
      <c r="K32" s="15">
        <f t="shared" si="3"/>
        <v>0</v>
      </c>
      <c r="L32" s="15">
        <f t="shared" si="3"/>
        <v>0</v>
      </c>
      <c r="M32" s="15">
        <f t="shared" si="3"/>
        <v>0</v>
      </c>
      <c r="N32" s="15">
        <f t="shared" si="3"/>
        <v>0</v>
      </c>
      <c r="O32" s="15">
        <f t="shared" si="3"/>
        <v>0</v>
      </c>
      <c r="P32" s="15">
        <f t="shared" si="3"/>
        <v>0</v>
      </c>
    </row>
    <row r="33" spans="1:18" x14ac:dyDescent="0.2">
      <c r="A33" s="14">
        <f t="shared" si="2"/>
        <v>0.78000000000000025</v>
      </c>
      <c r="B33" s="15">
        <f t="shared" si="3"/>
        <v>0</v>
      </c>
      <c r="C33" s="15">
        <f t="shared" si="3"/>
        <v>0</v>
      </c>
      <c r="D33" s="15">
        <f t="shared" si="3"/>
        <v>0</v>
      </c>
      <c r="E33" s="15">
        <f t="shared" si="3"/>
        <v>0</v>
      </c>
      <c r="F33" s="15">
        <f t="shared" si="3"/>
        <v>0</v>
      </c>
      <c r="G33" s="15">
        <f t="shared" si="3"/>
        <v>0</v>
      </c>
      <c r="H33" s="15">
        <f t="shared" si="3"/>
        <v>0</v>
      </c>
      <c r="I33" s="15">
        <f t="shared" si="3"/>
        <v>0</v>
      </c>
      <c r="J33" s="15">
        <f t="shared" si="3"/>
        <v>0</v>
      </c>
      <c r="K33" s="15">
        <f t="shared" si="3"/>
        <v>0</v>
      </c>
      <c r="L33" s="15">
        <f t="shared" si="3"/>
        <v>0</v>
      </c>
      <c r="M33" s="15">
        <f t="shared" si="3"/>
        <v>0</v>
      </c>
      <c r="N33" s="15">
        <f t="shared" si="3"/>
        <v>0</v>
      </c>
      <c r="O33" s="15">
        <f t="shared" si="3"/>
        <v>0</v>
      </c>
      <c r="P33" s="15">
        <f t="shared" si="3"/>
        <v>0</v>
      </c>
    </row>
    <row r="35" spans="1:18" ht="16" customHeight="1" x14ac:dyDescent="0.2">
      <c r="A35" s="1"/>
      <c r="B35" s="37" t="s">
        <v>29</v>
      </c>
      <c r="C35" s="37"/>
      <c r="D35" s="37"/>
      <c r="E35" s="37"/>
      <c r="F35" s="37"/>
      <c r="G35" s="37"/>
      <c r="H35" s="37"/>
      <c r="I35" s="16"/>
      <c r="J35" s="16"/>
      <c r="K35" s="16"/>
      <c r="L35" s="16"/>
      <c r="M35" s="16"/>
      <c r="N35" s="16"/>
      <c r="O35" s="16"/>
      <c r="P35" s="16"/>
      <c r="Q35" s="16"/>
      <c r="R35" s="16"/>
    </row>
    <row r="36" spans="1:18" x14ac:dyDescent="0.2">
      <c r="A36" s="17"/>
      <c r="B36" s="37"/>
      <c r="C36" s="37"/>
      <c r="D36" s="37"/>
      <c r="E36" s="37"/>
      <c r="F36" s="37"/>
      <c r="G36" s="37"/>
      <c r="H36" s="37"/>
      <c r="I36" s="16"/>
      <c r="J36" s="16"/>
      <c r="K36" s="16"/>
      <c r="L36" s="16"/>
      <c r="M36" s="16"/>
      <c r="N36" s="16"/>
      <c r="O36" s="16"/>
      <c r="P36" s="16"/>
      <c r="Q36" s="16"/>
      <c r="R36" s="16"/>
    </row>
    <row r="37" spans="1:18" x14ac:dyDescent="0.2">
      <c r="A37" s="17"/>
      <c r="B37" s="37"/>
      <c r="C37" s="37"/>
      <c r="D37" s="37"/>
      <c r="E37" s="37"/>
      <c r="F37" s="37"/>
      <c r="G37" s="37"/>
      <c r="H37" s="37"/>
      <c r="I37" s="16"/>
      <c r="J37" s="16"/>
      <c r="K37" s="16"/>
      <c r="L37" s="16"/>
      <c r="M37" s="16"/>
      <c r="N37" s="16"/>
      <c r="O37" s="16"/>
      <c r="P37" s="16"/>
      <c r="Q37" s="16"/>
      <c r="R37" s="16"/>
    </row>
    <row r="38" spans="1:18" x14ac:dyDescent="0.2">
      <c r="B38" s="3"/>
      <c r="C38" s="3"/>
      <c r="D38" s="3"/>
      <c r="E38" s="3"/>
      <c r="F38" s="3"/>
      <c r="G38" s="3"/>
      <c r="H38" s="3"/>
      <c r="I38" s="3"/>
      <c r="J38" s="3"/>
      <c r="K38" s="3"/>
      <c r="L38" s="3"/>
      <c r="M38" s="3"/>
      <c r="N38" s="3"/>
      <c r="O38" s="3"/>
      <c r="P38" s="3"/>
    </row>
    <row r="39" spans="1:18" ht="16" customHeight="1" x14ac:dyDescent="0.2">
      <c r="B39" s="37" t="s">
        <v>25</v>
      </c>
      <c r="C39" s="37"/>
      <c r="D39" s="37"/>
      <c r="E39" s="37"/>
      <c r="F39" s="37"/>
      <c r="G39" s="37"/>
      <c r="H39" s="37"/>
      <c r="I39" s="18"/>
      <c r="J39" s="18"/>
      <c r="K39" s="18"/>
      <c r="L39" s="18"/>
      <c r="M39" s="18"/>
      <c r="N39" s="18"/>
      <c r="O39" s="18"/>
      <c r="P39" s="18"/>
      <c r="Q39" s="18"/>
      <c r="R39" s="18"/>
    </row>
    <row r="40" spans="1:18" x14ac:dyDescent="0.2">
      <c r="A40" s="18"/>
      <c r="B40" s="37"/>
      <c r="C40" s="37"/>
      <c r="D40" s="37"/>
      <c r="E40" s="37"/>
      <c r="F40" s="37"/>
      <c r="G40" s="37"/>
      <c r="H40" s="37"/>
      <c r="I40" s="18"/>
      <c r="J40" s="18"/>
      <c r="K40" s="18"/>
      <c r="L40" s="18"/>
      <c r="M40" s="18"/>
      <c r="N40" s="18"/>
      <c r="O40" s="18"/>
      <c r="P40" s="18"/>
      <c r="Q40" s="18"/>
      <c r="R40" s="18"/>
    </row>
    <row r="41" spans="1:18" x14ac:dyDescent="0.2">
      <c r="A41" s="18"/>
      <c r="B41" s="37"/>
      <c r="C41" s="37"/>
      <c r="D41" s="37"/>
      <c r="E41" s="37"/>
      <c r="F41" s="37"/>
      <c r="G41" s="37"/>
      <c r="H41" s="37"/>
      <c r="I41" s="18"/>
      <c r="J41" s="18"/>
      <c r="K41" s="18"/>
      <c r="L41" s="18"/>
      <c r="M41" s="18"/>
      <c r="N41" s="18"/>
      <c r="O41" s="18"/>
      <c r="P41" s="18"/>
      <c r="Q41" s="18"/>
      <c r="R41" s="18"/>
    </row>
  </sheetData>
  <sheetProtection algorithmName="SHA-512" hashValue="vQ1Gi+04MVsbn+NLz8ZAz3JSPe8M9GXr8+AJB+ceLUXp7Vv5FBeoB6kA8cuirU0F3zxAf29EghkKqtqLEhT4Hw==" saltValue="2WWQTVjctdVZ8ngqxXUAkA==" spinCount="100000" sheet="1" objects="1" scenarios="1"/>
  <mergeCells count="4">
    <mergeCell ref="B39:H41"/>
    <mergeCell ref="B35:H37"/>
    <mergeCell ref="B3:P3"/>
    <mergeCell ref="A1:P1"/>
  </mergeCells>
  <phoneticPr fontId="2" type="noConversion"/>
  <conditionalFormatting sqref="C5:P33">
    <cfRule type="cellIs" dxfId="4" priority="3" operator="equal">
      <formula>$B$5</formula>
    </cfRule>
  </conditionalFormatting>
  <conditionalFormatting sqref="B6:B33">
    <cfRule type="cellIs" dxfId="3" priority="2" operator="equal">
      <formula>$B$5</formula>
    </cfRule>
  </conditionalFormatting>
  <conditionalFormatting sqref="C6:P33">
    <cfRule type="cellIs" dxfId="2" priority="1" operator="equal">
      <formula>$B$5</formula>
    </cfRule>
  </conditionalFormatting>
  <conditionalFormatting sqref="B6:P33 C5:P33">
    <cfRule type="colorScale" priority="10">
      <colorScale>
        <cfvo type="min"/>
        <cfvo type="max"/>
        <color rgb="FFFCFCFF"/>
        <color rgb="FF63BE7B"/>
      </colorScale>
    </cfRule>
    <cfRule type="cellIs" dxfId="1" priority="11" operator="equal">
      <formula>$B$5</formula>
    </cfRule>
    <cfRule type="cellIs" dxfId="0" priority="12" operator="equal">
      <formula>$B$5</formula>
    </cfRule>
    <cfRule type="colorScale" priority="13">
      <colorScale>
        <cfvo type="min"/>
        <cfvo type="percentile" val="50"/>
        <cfvo type="max"/>
        <color rgb="FFF8696B"/>
        <color rgb="FFFFEB84"/>
        <color rgb="FF63BE7B"/>
      </colorScale>
    </cfRule>
  </conditionalFormatting>
  <conditionalFormatting sqref="B5:P33">
    <cfRule type="colorScale" priority="18">
      <colorScale>
        <cfvo type="min"/>
        <cfvo type="percentile" val="50"/>
        <cfvo type="max"/>
        <color rgb="FFF8696B"/>
        <color rgb="FFFFEB84"/>
        <color rgb="FF63BE7B"/>
      </colorScale>
    </cfRule>
    <cfRule type="colorScale" priority="19">
      <colorScale>
        <cfvo type="min"/>
        <cfvo type="max"/>
        <color rgb="FFFCFCFF"/>
        <color rgb="FF63BE7B"/>
      </colorScale>
    </cfRule>
  </conditionalFormatting>
  <pageMargins left="0.7" right="0.7" top="0.75" bottom="0.75" header="0.3" footer="0.3"/>
  <pageSetup scale="66" orientation="landscape" r:id="rId1"/>
  <ignoredErrors>
    <ignoredError sqref="G2" unlockedFormula="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20-21 Projected Seed Cotton MYA</vt:lpstr>
      <vt:lpstr>PLC Payment Rate per Acre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Kody Bessent</dc:creator>
  <cp:lastModifiedBy>Microsoft Office User</cp:lastModifiedBy>
  <cp:lastPrinted>2018-01-11T17:15:44Z</cp:lastPrinted>
  <dcterms:created xsi:type="dcterms:W3CDTF">2018-01-11T17:05:48Z</dcterms:created>
  <dcterms:modified xsi:type="dcterms:W3CDTF">2021-10-12T14:35:23Z</dcterms:modified>
</cp:coreProperties>
</file>